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165" documentId="120_S{2AC9BD13-BADA-5192-A53E-5A8FF88502F6}" xr6:coauthVersionLast="47" xr6:coauthVersionMax="47" xr10:uidLastSave="{D69BFA9D-BEB6-4AC1-9AD2-654F65854D87}"/>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I2" i="9"/>
  <c r="J2" i="9"/>
  <c r="L2" i="9"/>
  <c r="B3" i="9"/>
  <c r="I3" i="9"/>
  <c r="J3" i="9"/>
  <c r="L3" i="9"/>
  <c r="B4" i="9"/>
  <c r="I4" i="9"/>
  <c r="J4" i="9"/>
  <c r="L4" i="9"/>
  <c r="B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<sst xmlns="http://schemas.openxmlformats.org/spreadsheetml/2006/main" count="180289" uniqueCount="39129">
  <si>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</si>
  <si>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</si>
  <si>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</si>
  <si>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</si>
  <si>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</si>
  <si>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</si>
  <si>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</si>
  <si>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</si>
  <si>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</si>
  <si>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</si>
  <si>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</si>
  <si>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</si>
  <si>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</si>
  <si>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</si>
  <si>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</si>
  <si>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</si>
  <si>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</si>
  <si>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</si>
  <si>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</si>
  <si>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</si>
  <si>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</si>
  <si>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</si>
  <si>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</si>
  <si>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</si>
  <si>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</si>
  <si>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</si>
  <si>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</si>
  <si>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</si>
  <si>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</si>
  <si>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</si>
  <si>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</si>
  <si>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</si>
  <si>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</si>
  <si>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</si>
  <si>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</si>
  <si>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</si>
  <si>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</si>
  <si>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</si>
  <si>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</si>
  <si>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</si>
  <si>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</si>
  <si>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</si>
  <si>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</si>
  <si>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</si>
  <si>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</si>
  <si>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</si>
  <si>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</si>
  <si>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</si>
  <si>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</si>
  <si>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</si>
  <si>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</si>
  <si>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</si>
  <si>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</si>
  <si>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</si>
  <si>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</si>
  <si>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</si>
  <si>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</si>
  <si>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</si>
  <si>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</si>
  <si>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</si>
  <si>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</si>
  <si>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</si>
  <si>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</si>
  <si>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</si>
  <si>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</si>
  <si>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</si>
  <si>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</si>
  <si>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</si>
  <si>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</si>
  <si>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</si>
  <si>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</si>
  <si>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</si>
  <si>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</si>
  <si>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</si>
  <si>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</si>
  <si>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</si>
  <si>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</si>
  <si>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</si>
  <si>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</si>
  <si>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</si>
  <si>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</si>
  <si>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</si>
  <si>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</si>
  <si>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</si>
  <si>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</si>
  <si>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</si>
  <si>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</si>
  <si>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</si>
  <si>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</si>
  <si>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</si>
  <si>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</si>
  <si>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</si>
  <si>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</si>
  <si>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</si>
  <si>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</si>
  <si>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</si>
  <si>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</si>
  <si>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</si>
  <si>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</si>
  <si>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</si>
  <si>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</si>
  <si>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</si>
  <si>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</si>
  <si>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</si>
  <si>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</si>
  <si>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</si>
  <si>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</si>
  <si>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</si>
  <si>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</si>
  <si>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</si>
  <si>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</si>
  <si>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</si>
  <si>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</si>
  <si>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</si>
  <si>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</si>
  <si>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</si>
  <si>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</si>
  <si>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</si>
  <si>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</si>
  <si>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</si>
  <si>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</si>
  <si>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</si>
  <si>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</si>
  <si>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</si>
  <si>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</si>
  <si>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</si>
  <si>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</si>
  <si>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</si>
  <si>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</si>
  <si>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</si>
  <si>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</si>
  <si>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</si>
  <si>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</si>
  <si>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</si>
  <si>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</si>
  <si>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</si>
  <si>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</si>
  <si>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</si>
  <si>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</si>
  <si>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</si>
  <si>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</si>
  <si>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</si>
  <si>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</si>
  <si>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</si>
  <si>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</si>
  <si>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</si>
  <si>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</si>
  <si>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</si>
  <si>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</si>
  <si>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</si>
  <si>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</si>
  <si>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</si>
  <si>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</si>
  <si>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</si>
  <si>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</si>
  <si>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</si>
  <si>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</si>
  <si>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</si>
  <si>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</si>
  <si>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</si>
  <si>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</si>
  <si>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</si>
  <si>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</si>
  <si>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</si>
  <si>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</si>
  <si>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</si>
  <si>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</si>
  <si>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</si>
  <si>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</si>
  <si>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</si>
  <si>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</si>
  <si>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</si>
  <si>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</si>
  <si>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</si>
  <si>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</si>
  <si>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</si>
  <si>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</si>
  <si>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</si>
  <si>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</si>
  <si>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</si>
  <si>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</si>
  <si>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</si>
  <si>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</si>
  <si>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</si>
  <si>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</si>
  <si>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</si>
  <si>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</si>
  <si>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</si>
  <si>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</si>
  <si>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</si>
  <si>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</si>
  <si>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</si>
  <si>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</si>
  <si>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</si>
  <si>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</si>
  <si>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</si>
  <si>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</si>
  <si>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</si>
  <si>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</si>
  <si>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</si>
  <si>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</si>
  <si>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</si>
  <si>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</si>
  <si>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</si>
  <si>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</si>
  <si>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</si>
  <si>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</si>
  <si>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</si>
  <si>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</si>
  <si>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</si>
  <si>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</si>
  <si>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</si>
  <si>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</si>
  <si>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</si>
  <si>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</si>
  <si>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</si>
  <si>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</si>
  <si>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</si>
  <si>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</si>
  <si>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</si>
  <si>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</si>
  <si>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</si>
  <si>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</si>
  <si>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</si>
  <si>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</si>
  <si>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</si>
  <si>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</si>
  <si>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</si>
  <si>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</si>
  <si>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</si>
  <si>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</si>
  <si>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</si>
  <si>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</si>
  <si>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</si>
  <si>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</si>
  <si>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</si>
  <si>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</si>
  <si>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</si>
  <si>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</si>
  <si>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</si>
  <si>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</si>
  <si>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</si>
  <si>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</si>
  <si>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</si>
  <si>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</si>
  <si>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</si>
  <si>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</si>
  <si>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</si>
  <si>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</si>
  <si>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</si>
  <si>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</si>
  <si>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</si>
  <si>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</si>
  <si>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</si>
  <si>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</si>
  <si>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</si>
  <si>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</si>
  <si>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</si>
  <si>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</si>
  <si>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</si>
  <si>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</si>
  <si>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</si>
  <si>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</si>
  <si>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</si>
  <si>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</si>
  <si>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</si>
  <si>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</si>
  <si>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</si>
  <si>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</si>
  <si>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</si>
  <si>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</si>
  <si>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</si>
  <si>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</si>
  <si>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</si>
  <si>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</si>
  <si>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</si>
  <si>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</si>
  <si>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</si>
  <si>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</si>
  <si>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</si>
  <si>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</si>
  <si>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</si>
  <si>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</si>
  <si>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</si>
  <si>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</si>
  <si>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</si>
  <si>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</si>
  <si>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</si>
  <si>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</si>
  <si>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</si>
  <si>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</si>
  <si>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</si>
  <si>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</si>
  <si>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</si>
  <si>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</si>
  <si>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</si>
  <si>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</si>
  <si>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</si>
  <si>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</si>
  <si>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</si>
  <si>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</si>
  <si>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</si>
  <si>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</si>
  <si>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</si>
  <si>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</si>
  <si>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</si>
  <si>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</si>
  <si>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</si>
  <si>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</si>
  <si>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</si>
  <si>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</si>
  <si>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</si>
  <si>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</si>
  <si>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</si>
  <si>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</si>
  <si>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</si>
  <si>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</si>
  <si>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</si>
  <si>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</si>
  <si>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</si>
  <si>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</si>
  <si>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</si>
  <si>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</si>
  <si>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</si>
  <si>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</si>
  <si>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</si>
  <si>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</si>
  <si>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</si>
  <si>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</si>
  <si>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</si>
  <si>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</si>
  <si>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</si>
  <si>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</si>
  <si>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</si>
  <si>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</si>
  <si>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</si>
  <si>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</si>
  <si>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</si>
  <si>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</si>
  <si>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</si>
  <si>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</si>
  <si>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</si>
  <si>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</si>
  <si>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</si>
  <si>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</si>
  <si>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</si>
  <si>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</si>
  <si>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</si>
  <si>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</si>
  <si>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</si>
  <si>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</si>
  <si>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</si>
  <si>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</si>
  <si>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</si>
  <si>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</si>
  <si>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</si>
  <si>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</si>
  <si>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</si>
  <si>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</si>
  <si>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</si>
  <si>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</si>
  <si>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</si>
  <si>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</si>
  <si>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</si>
  <si>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</si>
  <si>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</si>
  <si>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</si>
  <si>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</si>
  <si>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</si>
  <si>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</si>
  <si>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</si>
  <si>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</si>
  <si>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</si>
  <si>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</si>
  <si>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</si>
  <si>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</si>
  <si>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</si>
  <si>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</si>
  <si>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</si>
  <si>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</si>
  <si>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</si>
  <si>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</si>
  <si>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</si>
  <si>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</si>
  <si>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</si>
  <si>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</si>
  <si>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</si>
  <si>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</si>
  <si>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</si>
  <si>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</si>
  <si>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</si>
  <si>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</si>
  <si>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</si>
  <si>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</si>
  <si>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</si>
  <si>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</si>
  <si>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</si>
  <si>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</si>
  <si>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</si>
  <si>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</si>
  <si>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</si>
  <si>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</si>
  <si>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</si>
  <si>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</si>
  <si>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</si>
  <si>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</si>
  <si>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</si>
  <si>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</si>
  <si>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</si>
  <si>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</si>
  <si>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</si>
  <si>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</si>
  <si>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</si>
  <si>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</si>
  <si>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</si>
  <si>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</si>
  <si>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</si>
  <si>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</si>
  <si>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</si>
  <si>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</si>
  <si>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</si>
  <si>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</si>
  <si>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</si>
  <si>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</si>
  <si>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</si>
  <si>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</si>
  <si>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</si>
  <si>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</si>
  <si>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</si>
  <si>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</si>
  <si>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</si>
  <si>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</si>
  <si>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</si>
  <si>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</si>
  <si>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</si>
  <si>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</si>
  <si>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</si>
  <si>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</si>
  <si>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</si>
  <si>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</si>
  <si>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</si>
  <si>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</si>
  <si>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</si>
  <si>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</si>
  <si>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</si>
  <si>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</si>
  <si>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</si>
  <si>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</si>
  <si>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</si>
  <si>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</si>
  <si>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</si>
  <si>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</si>
  <si>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</si>
  <si>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</si>
  <si>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</si>
  <si>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</si>
  <si>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</si>
  <si>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</si>
  <si>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</si>
  <si>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</si>
  <si>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</si>
  <si>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</si>
  <si>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</si>
  <si>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</si>
  <si>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</si>
  <si>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</si>
  <si>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</si>
  <si>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</si>
  <si>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</si>
  <si>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</si>
  <si>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</si>
  <si>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</si>
  <si>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</si>
  <si>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</si>
  <si>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</si>
  <si>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</si>
  <si>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</si>
  <si>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</si>
  <si>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</si>
  <si>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</si>
  <si>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</si>
  <si>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</si>
  <si>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</si>
  <si>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</si>
  <si>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</si>
  <si>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</si>
  <si>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</si>
  <si>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</si>
  <si>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</si>
  <si>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</si>
  <si>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</si>
  <si>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</si>
  <si>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</si>
  <si>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</si>
  <si>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</si>
  <si>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</si>
  <si>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</si>
  <si>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</si>
  <si>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</si>
  <si>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</si>
  <si>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</si>
  <si>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</si>
  <si>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</si>
  <si>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</si>
  <si>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</si>
  <si>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</si>
  <si>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</si>
  <si>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</si>
  <si>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</si>
  <si>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</si>
  <si>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</si>
  <si>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</si>
  <si>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</si>
  <si>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</si>
  <si>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</si>
  <si>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</si>
  <si>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</si>
  <si>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</si>
  <si>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</si>
  <si>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</si>
  <si>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</si>
  <si>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</si>
  <si>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</si>
  <si>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</si>
  <si>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</si>
  <si>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</si>
  <si>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</si>
  <si>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</si>
  <si>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</si>
  <si>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</si>
  <si>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</si>
  <si>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</si>
  <si>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</si>
  <si>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</si>
  <si>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</si>
  <si>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</si>
  <si>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</si>
  <si>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</si>
  <si>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</si>
  <si>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</si>
  <si>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</si>
  <si>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</si>
  <si>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</si>
  <si>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</si>
  <si>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</si>
  <si>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</si>
  <si>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</si>
  <si>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</si>
  <si>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</si>
  <si>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</si>
  <si>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</si>
  <si>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</si>
  <si>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</si>
  <si>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</si>
  <si>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</si>
  <si>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</si>
  <si>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</si>
  <si>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</si>
  <si>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</si>
  <si>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</si>
  <si>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</si>
  <si>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</si>
  <si>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</si>
  <si>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</si>
  <si>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</si>
  <si>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</si>
  <si>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</si>
  <si>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</si>
  <si>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</si>
  <si>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</si>
  <si>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</si>
  <si>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</si>
  <si>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</si>
  <si>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</si>
  <si>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</si>
  <si>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</si>
  <si>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</si>
  <si>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</si>
  <si>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</si>
  <si>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</si>
  <si>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</si>
  <si>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</si>
  <si>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</si>
  <si>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</si>
  <si>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</si>
  <si>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</si>
  <si>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</si>
  <si>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</si>
  <si>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</si>
  <si>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</si>
  <si>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</si>
  <si>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</si>
  <si>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</si>
  <si>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</si>
  <si>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</si>
  <si>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</si>
  <si>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</si>
  <si>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</si>
  <si>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</si>
  <si>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</si>
  <si>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</si>
  <si>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</si>
  <si>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</si>
  <si>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</si>
  <si>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</si>
  <si>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</si>
  <si>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</si>
  <si>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</si>
  <si>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</si>
  <si>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</si>
  <si>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</si>
  <si>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</si>
  <si>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</si>
  <si>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</si>
  <si>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</si>
  <si>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</si>
  <si>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</si>
  <si>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</si>
  <si>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</si>
  <si>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</si>
  <si>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</si>
  <si>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</si>
  <si>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</si>
  <si>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</si>
  <si>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</si>
  <si>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</si>
  <si>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</si>
  <si>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</si>
  <si>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</si>
  <si>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</si>
  <si>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</si>
  <si>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</si>
  <si>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</si>
  <si>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</si>
  <si>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</si>
  <si>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</si>
  <si>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</si>
  <si>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</si>
  <si>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</si>
  <si>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</si>
  <si>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</si>
  <si>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</si>
  <si>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</si>
  <si>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</si>
  <si>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</si>
  <si>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</si>
  <si>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</si>
  <si>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</si>
  <si>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</si>
  <si>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</si>
  <si>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</si>
  <si>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</si>
  <si>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</si>
  <si>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</si>
  <si>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</si>
  <si>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</si>
  <si>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</si>
  <si>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</si>
  <si>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</si>
  <si>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</si>
  <si>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</si>
  <si>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</si>
  <si>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</si>
  <si>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</si>
  <si>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</si>
  <si>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</si>
  <si>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</si>
  <si>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</si>
  <si>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</si>
  <si>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</si>
  <si>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</si>
  <si>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</si>
  <si>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</si>
  <si>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</si>
  <si>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</si>
  <si>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</si>
  <si>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</si>
  <si>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</si>
  <si>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</si>
  <si>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</si>
  <si>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</si>
  <si>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</si>
  <si>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</si>
  <si>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</si>
  <si>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</si>
  <si>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</si>
  <si>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</si>
  <si>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</si>
  <si>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</si>
  <si>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</si>
  <si>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</si>
  <si>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</si>
  <si>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</si>
  <si>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</si>
  <si>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</si>
  <si>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</si>
  <si>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</si>
  <si>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</si>
  <si>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</si>
  <si>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</si>
  <si>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</si>
  <si>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</si>
  <si>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</si>
  <si>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</si>
  <si>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</si>
  <si>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</si>
  <si>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</si>
  <si>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</si>
  <si>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</si>
  <si>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</si>
  <si>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</si>
  <si>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</si>
  <si>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</si>
  <si>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</si>
  <si>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</si>
  <si>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</si>
  <si>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</si>
  <si>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</si>
  <si>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</si>
  <si>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</si>
  <si>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</si>
  <si>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</si>
  <si>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</si>
  <si>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</si>
  <si>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</si>
  <si>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</si>
  <si>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</si>
  <si>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</si>
  <si>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</si>
  <si>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</si>
  <si>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</si>
  <si>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</si>
  <si>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</si>
  <si>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</si>
  <si>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</si>
  <si>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</si>
  <si>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</si>
  <si>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</si>
  <si>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</si>
  <si>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</si>
  <si>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</si>
  <si>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</si>
  <si>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</si>
  <si>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</si>
  <si>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</si>
  <si>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</si>
  <si>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</si>
  <si>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</si>
  <si>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</si>
  <si>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</si>
  <si>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</si>
  <si>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</si>
  <si>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</si>
  <si>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</si>
  <si>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</si>
  <si>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</si>
  <si>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</si>
  <si>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</si>
  <si>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</si>
  <si>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</si>
  <si>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</si>
  <si>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</si>
  <si>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</si>
  <si>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</si>
  <si>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</si>
  <si>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</si>
  <si>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</si>
  <si>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</si>
  <si>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</si>
  <si>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</si>
  <si>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</si>
  <si>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</si>
  <si>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</si>
  <si>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</si>
  <si>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</si>
  <si>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</si>
  <si>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</si>
  <si>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</si>
  <si>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</si>
  <si>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</si>
  <si>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</si>
  <si>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</si>
  <si>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</si>
  <si>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</si>
  <si>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</si>
  <si>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</si>
  <si>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</si>
  <si>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</si>
  <si>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</si>
  <si>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</si>
  <si>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</si>
  <si>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</si>
  <si>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</si>
  <si>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</si>
  <si>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</si>
  <si>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</si>
  <si>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</si>
  <si>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</si>
  <si>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</si>
  <si>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</si>
  <si>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</si>
  <si>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</si>
  <si>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</si>
  <si>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</si>
  <si>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</si>
  <si>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</si>
  <si>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</si>
  <si>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</si>
  <si>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</si>
  <si>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</si>
  <si>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</si>
  <si>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</si>
  <si>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</si>
  <si>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</si>
  <si>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</si>
  <si>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</si>
  <si>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</si>
  <si>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</si>
  <si>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</si>
  <si>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</si>
  <si>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</si>
  <si>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</si>
  <si>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</si>
  <si>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</si>
  <si>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</si>
  <si>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</si>
  <si>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</si>
  <si>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</si>
  <si>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</si>
  <si>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</si>
  <si>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</si>
  <si>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</si>
  <si>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</si>
  <si>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</si>
  <si>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</si>
  <si>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</si>
  <si>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</si>
  <si>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</si>
  <si>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</si>
  <si>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</si>
  <si>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</si>
  <si>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</si>
  <si>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</si>
  <si>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</si>
  <si>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</si>
  <si>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</si>
  <si>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</si>
  <si>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</si>
  <si>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</si>
  <si>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</si>
  <si>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</si>
  <si>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</si>
  <si>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</si>
  <si>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</si>
  <si>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</si>
  <si>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</si>
  <si>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</si>
  <si>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</si>
  <si>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</si>
  <si>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</si>
  <si>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</si>
  <si>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</si>
  <si>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</si>
  <si>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</si>
  <si>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</si>
  <si>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</si>
  <si>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</si>
  <si>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</si>
  <si>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</si>
  <si>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</si>
  <si>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</si>
  <si>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</si>
  <si>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</si>
  <si>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</si>
  <si>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</si>
  <si>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</si>
  <si>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</si>
  <si>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</si>
  <si>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</si>
  <si>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</si>
  <si>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</si>
  <si>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</si>
  <si>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</si>
  <si>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</si>
  <si>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</si>
  <si>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</si>
  <si>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</si>
  <si>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</si>
  <si>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</si>
  <si>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</si>
  <si>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</si>
  <si>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</si>
  <si>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</si>
  <si>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</si>
  <si>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</si>
  <si>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</si>
  <si>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</si>
  <si>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</si>
  <si>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</si>
  <si>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</si>
  <si>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</si>
  <si>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</si>
  <si>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</si>
  <si>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</si>
  <si>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</si>
  <si>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</si>
  <si>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</si>
  <si>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</si>
  <si>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</si>
  <si>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</si>
  <si>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</si>
  <si>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</si>
  <si>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</si>
  <si>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</si>
  <si>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</si>
  <si>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</si>
  <si>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</si>
  <si>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</si>
  <si>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</si>
  <si>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</si>
  <si>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</si>
  <si>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</si>
  <si>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</si>
  <si>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</si>
  <si>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</si>
  <si>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</si>
  <si>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</si>
  <si>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</si>
  <si>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</si>
  <si>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</si>
  <si>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</si>
  <si>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</si>
  <si>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</si>
  <si>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</si>
  <si>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</si>
  <si>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</si>
  <si>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</si>
  <si>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</si>
  <si>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</si>
  <si>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</si>
  <si>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</si>
  <si>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</si>
  <si>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</si>
  <si>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</si>
  <si>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</si>
  <si>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</si>
  <si>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</si>
  <si>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</si>
  <si>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</si>
  <si>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</si>
  <si>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</si>
  <si>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</si>
  <si>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</si>
  <si>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</si>
  <si>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</si>
  <si>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</si>
  <si>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</si>
  <si>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</si>
  <si>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</si>
  <si>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</si>
  <si>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</si>
  <si>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</si>
  <si>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</si>
  <si>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</si>
  <si>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</si>
  <si>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</si>
  <si>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</si>
  <si>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</si>
  <si>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</si>
  <si>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</si>
  <si>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</si>
  <si>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</si>
  <si>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</si>
  <si>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</si>
  <si>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</si>
  <si>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</si>
  <si>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</si>
  <si>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</si>
  <si>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</si>
  <si>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</si>
  <si>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</si>
  <si>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</si>
  <si>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</si>
  <si>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</si>
  <si>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</si>
  <si>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</si>
  <si>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</si>
  <si>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</si>
  <si>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</si>
  <si>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</si>
  <si>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</si>
  <si>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</si>
  <si>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</si>
  <si>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</si>
  <si>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</si>
  <si>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</si>
  <si>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</si>
  <si>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</si>
  <si>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</si>
  <si>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</si>
  <si>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</si>
  <si>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</si>
  <si>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</si>
  <si>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</si>
  <si>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</si>
  <si>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</si>
  <si>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</si>
  <si>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</si>
  <si>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</si>
  <si>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</si>
  <si>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</si>
  <si>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</si>
  <si>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</si>
  <si>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</si>
  <si>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</si>
  <si>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</si>
  <si>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</si>
  <si>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</si>
  <si>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</si>
  <si>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</si>
  <si>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</si>
  <si>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</si>
  <si>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</si>
  <si>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</si>
  <si>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</si>
  <si>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</si>
  <si>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</si>
  <si>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</si>
  <si>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</si>
  <si>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</si>
  <si>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</si>
  <si>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</si>
  <si>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</si>
  <si>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</si>
  <si>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</si>
  <si>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</si>
  <si>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</si>
  <si>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</si>
  <si>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</si>
  <si>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</si>
  <si>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</si>
  <si>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</si>
  <si>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</si>
  <si>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</si>
  <si>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</si>
  <si>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</si>
  <si>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</si>
  <si>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</si>
  <si>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</si>
  <si>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</si>
  <si>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</si>
  <si>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</si>
  <si>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</si>
  <si>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</si>
  <si>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</si>
  <si>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</si>
  <si>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</si>
  <si>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</si>
  <si>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</si>
  <si>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</si>
  <si>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</si>
  <si>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</si>
  <si>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</si>
  <si>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</si>
  <si>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</si>
  <si>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</si>
  <si>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</si>
  <si>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</si>
  <si>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</si>
  <si>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</si>
  <si>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</si>
  <si>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</si>
  <si>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</si>
  <si>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</si>
  <si>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</si>
  <si>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</si>
  <si>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</si>
  <si>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</si>
  <si>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</si>
  <si>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</si>
  <si>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</si>
  <si>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</si>
  <si>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</si>
  <si>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</si>
  <si>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</si>
  <si>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</si>
  <si>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</si>
  <si>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</si>
  <si>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</si>
  <si>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</si>
  <si>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</si>
  <si>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</si>
  <si>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</si>
  <si>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</si>
  <si>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</si>
  <si>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</si>
  <si>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</si>
  <si>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</si>
  <si>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</si>
  <si>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</si>
  <si>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</si>
  <si>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</si>
  <si>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</si>
  <si>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</si>
  <si>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</si>
  <si>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</si>
  <si>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</si>
  <si>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</si>
  <si>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</si>
  <si>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</si>
  <si>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</si>
  <si>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</si>
  <si>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</si>
  <si>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</si>
  <si>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</si>
  <si>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</si>
  <si>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</si>
  <si>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</si>
  <si>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</si>
  <si>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</si>
  <si>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</si>
  <si>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</si>
  <si>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</si>
  <si>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</si>
  <si>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</si>
  <si>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</si>
  <si>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</si>
  <si>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</si>
  <si>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</si>
  <si>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</si>
  <si>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</si>
  <si>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</si>
  <si>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</si>
  <si>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</si>
  <si>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</si>
  <si>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</si>
  <si>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</si>
  <si>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</si>
  <si>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</si>
  <si>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</si>
  <si>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</si>
  <si>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</si>
  <si>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</si>
  <si>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</si>
  <si>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</si>
  <si>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</si>
  <si>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</si>
  <si>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</si>
  <si>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</si>
  <si>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</si>
  <si>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</si>
  <si>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</si>
  <si>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</si>
  <si>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</si>
  <si>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</si>
  <si>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</si>
  <si>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</si>
  <si>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</si>
  <si>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</si>
  <si>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</si>
  <si>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</si>
  <si>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</si>
  <si>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</si>
  <si>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</si>
  <si>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</si>
  <si>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</si>
  <si>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</si>
  <si>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</si>
  <si>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</si>
  <si>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</si>
  <si>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</si>
  <si>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</si>
  <si>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</si>
  <si>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</si>
  <si>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</si>
  <si>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</si>
  <si>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</si>
  <si>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</si>
  <si>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</si>
  <si>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</si>
  <si>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</si>
  <si>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</si>
  <si>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</si>
  <si>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</si>
  <si>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</si>
  <si>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</si>
  <si>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</si>
  <si>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</si>
  <si>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</si>
  <si>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</si>
  <si>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</si>
  <si>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</si>
  <si>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</si>
  <si>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</si>
  <si>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</si>
  <si>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</si>
  <si>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</si>
  <si>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</si>
  <si>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</si>
  <si>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</si>
  <si>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</si>
  <si>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</si>
  <si>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</si>
  <si>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</si>
  <si>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</si>
  <si>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</si>
  <si>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</si>
  <si>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</si>
  <si>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</si>
  <si>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</si>
  <si>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</si>
  <si>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</si>
  <si>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</si>
  <si>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</si>
  <si>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</si>
  <si>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</si>
  <si>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</si>
  <si>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</si>
  <si>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</si>
  <si>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</si>
  <si>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</si>
  <si>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</si>
  <si>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</si>
  <si>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</si>
  <si>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</si>
  <si>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</si>
  <si>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</si>
  <si>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</si>
  <si>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</si>
  <si>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</si>
  <si>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</si>
  <si>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</si>
  <si>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</si>
  <si>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</si>
  <si>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</si>
  <si>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</si>
  <si>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</si>
  <si>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</si>
  <si>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</si>
  <si>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</si>
  <si>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</si>
  <si>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</si>
  <si>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</si>
  <si>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</si>
  <si>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</si>
  <si>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</si>
  <si>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</si>
  <si>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</si>
  <si>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</si>
  <si>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</si>
  <si>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</si>
  <si>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</si>
  <si>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</si>
  <si>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</si>
  <si>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</si>
  <si>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</si>
  <si>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</si>
  <si>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</si>
  <si>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</si>
  <si>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</si>
  <si>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</si>
  <si>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</si>
  <si>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</si>
  <si>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</si>
  <si>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</si>
  <si>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</si>
  <si>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</si>
  <si>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</si>
  <si>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</si>
  <si>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</si>
  <si>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</si>
  <si>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</si>
  <si>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</si>
  <si>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</si>
  <si>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</si>
  <si>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</si>
  <si>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</si>
  <si>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</si>
  <si>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</si>
  <si>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</si>
  <si>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</si>
  <si>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</si>
  <si>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</si>
  <si>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</si>
  <si>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</si>
  <si>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</si>
  <si>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</si>
  <si>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</si>
  <si>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</si>
  <si>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</si>
  <si>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</si>
  <si>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</si>
  <si>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</si>
  <si>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</si>
  <si>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</si>
  <si>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</si>
  <si>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</si>
  <si>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</si>
  <si>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</si>
  <si>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</si>
  <si>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</si>
  <si>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</si>
  <si>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</si>
  <si>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</si>
  <si>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</si>
  <si>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</si>
  <si>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</si>
  <si>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</si>
  <si>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</si>
  <si>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</si>
  <si>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</si>
  <si>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</si>
  <si>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</si>
  <si>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</si>
  <si>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</si>
  <si>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</si>
  <si>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</si>
  <si>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</si>
  <si>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</si>
  <si>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</si>
  <si>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</si>
  <si>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</si>
  <si>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</si>
  <si>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</si>
  <si>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</si>
  <si>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</si>
  <si>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</si>
  <si>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</si>
  <si>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</si>
  <si>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</si>
  <si>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</si>
  <si>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</si>
  <si>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</si>
  <si>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</si>
  <si>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</si>
  <si>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</si>
  <si>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</si>
  <si>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</si>
  <si>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</si>
  <si>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</si>
  <si>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</si>
  <si>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</si>
  <si>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</si>
  <si>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</si>
  <si>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</si>
  <si>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</si>
  <si>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</si>
  <si>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</si>
  <si>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</si>
  <si>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</si>
  <si>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</si>
  <si>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</si>
  <si>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</si>
  <si>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</si>
  <si>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</si>
  <si>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</si>
  <si>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</si>
  <si>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</si>
  <si>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</si>
  <si>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</si>
  <si>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</si>
  <si>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</si>
  <si>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</si>
  <si>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</si>
  <si>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</si>
  <si>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</si>
  <si>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</si>
  <si>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</si>
  <si>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</si>
  <si>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</si>
  <si>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</si>
  <si>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</si>
  <si>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</si>
  <si>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</si>
  <si>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</si>
  <si>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</si>
  <si>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</si>
  <si>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</si>
  <si>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</si>
  <si>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</si>
  <si>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</si>
  <si>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</si>
  <si>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</si>
  <si>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</si>
  <si>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</si>
  <si>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</si>
  <si>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</si>
  <si>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</si>
  <si>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</si>
  <si>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</si>
  <si>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</si>
  <si>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</si>
  <si>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</si>
  <si>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</si>
  <si>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</si>
  <si>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</si>
  <si>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</si>
  <si>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</si>
  <si>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</si>
  <si>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</si>
  <si>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</si>
  <si>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</si>
  <si>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</si>
  <si>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</si>
  <si>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</si>
  <si>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</si>
  <si>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</si>
  <si>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</si>
  <si>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</si>
  <si>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</si>
  <si>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</si>
  <si>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</si>
  <si>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</si>
  <si>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</si>
  <si>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</si>
  <si>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</si>
  <si>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</si>
  <si>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</si>
  <si>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</si>
  <si>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</si>
  <si>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</si>
  <si>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</si>
  <si>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</si>
  <si>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</si>
  <si>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</si>
  <si>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</si>
  <si>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</si>
  <si>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</si>
  <si>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</si>
  <si>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</si>
  <si>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</si>
  <si>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</si>
  <si>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</si>
  <si>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</si>
  <si>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</si>
  <si>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</si>
  <si>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</si>
  <si>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</si>
  <si>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</si>
  <si>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</si>
  <si>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</si>
  <si>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</si>
  <si>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</si>
  <si>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</si>
  <si>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</si>
  <si>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</si>
  <si>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</si>
  <si>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</si>
  <si>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</si>
  <si>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</si>
  <si>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</si>
  <si>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</si>
  <si>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</si>
  <si>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</si>
  <si>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</si>
  <si>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</si>
  <si>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</si>
  <si>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</si>
  <si>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</si>
  <si>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</si>
  <si>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</si>
  <si>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</si>
  <si>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</si>
  <si>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</si>
  <si>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</si>
  <si>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</si>
  <si>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</si>
  <si>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</si>
  <si>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</si>
  <si>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</si>
  <si>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</si>
  <si>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</si>
  <si>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</si>
  <si>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</si>
  <si>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</si>
  <si>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</si>
  <si>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</si>
  <si>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</si>
  <si>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</si>
  <si>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</si>
  <si>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</si>
  <si>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</si>
  <si>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</si>
  <si>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</si>
  <si>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</si>
  <si>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</si>
  <si>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</si>
  <si>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</si>
  <si>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</si>
  <si>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</si>
  <si>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</si>
  <si>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</si>
  <si>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</si>
  <si>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</si>
  <si>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</si>
  <si>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</si>
  <si>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</si>
  <si>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</si>
  <si>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</si>
  <si>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</si>
  <si>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</si>
  <si>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</si>
  <si>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</si>
  <si>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</si>
  <si>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</si>
  <si>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</si>
  <si>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</si>
  <si>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</si>
  <si>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</si>
  <si>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</si>
  <si>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</si>
  <si>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</si>
  <si>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</si>
  <si>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</si>
  <si>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</si>
  <si>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</si>
  <si>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</si>
  <si>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</si>
  <si>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</si>
  <si>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</si>
  <si>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</si>
  <si>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</si>
  <si>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</si>
  <si>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</si>
  <si>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</si>
  <si>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</si>
  <si>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</si>
  <si>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</si>
  <si>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</si>
  <si>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</si>
  <si>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</si>
  <si>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</si>
  <si>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</si>
  <si>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</si>
  <si>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</si>
  <si>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</si>
  <si>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</si>
  <si>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</si>
  <si>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</si>
  <si>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</si>
  <si>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</si>
  <si>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</si>
  <si>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</si>
  <si>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</si>
  <si>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</si>
  <si>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</si>
  <si>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</si>
  <si>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</si>
  <si>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</si>
  <si>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</si>
  <si>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</si>
  <si>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</si>
  <si>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</si>
  <si>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</si>
  <si>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</si>
  <si>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</si>
  <si>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</si>
  <si>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</si>
  <si>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</si>
  <si>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</si>
  <si>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</si>
  <si>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</si>
  <si>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</si>
  <si>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</si>
  <si>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</si>
  <si>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</si>
  <si>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</si>
  <si>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</si>
  <si>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</si>
  <si>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</si>
  <si>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</si>
  <si>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</si>
  <si>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</si>
  <si>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</si>
  <si>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</si>
  <si>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</si>
  <si>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</si>
  <si>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</si>
  <si>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</si>
  <si>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</si>
  <si>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</si>
  <si>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</si>
  <si>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</si>
  <si>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</si>
  <si>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</si>
  <si>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</si>
  <si>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</si>
  <si>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</si>
  <si>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</si>
  <si>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</si>
  <si>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</si>
  <si>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</si>
  <si>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</si>
  <si>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</si>
  <si>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</si>
  <si>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</si>
  <si>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</si>
  <si>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</si>
  <si>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</si>
  <si>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</si>
  <si>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</si>
  <si>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</si>
  <si>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</si>
  <si>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</si>
  <si>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</si>
  <si>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</si>
  <si>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</si>
  <si>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</si>
  <si>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</si>
  <si>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</si>
  <si>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</si>
  <si>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</si>
  <si>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</si>
  <si>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</si>
  <si>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</si>
  <si>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</si>
  <si>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</si>
  <si>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</si>
  <si>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</si>
  <si>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</si>
  <si>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</si>
  <si>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</si>
  <si>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</si>
  <si>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</si>
  <si>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</si>
  <si>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</si>
  <si>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</si>
  <si>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</si>
  <si>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</si>
  <si>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</si>
  <si>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</si>
  <si>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</si>
  <si>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</si>
  <si>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</si>
  <si>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</si>
  <si>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</si>
  <si>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</si>
  <si>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</si>
  <si>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</si>
  <si>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</si>
  <si>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</si>
  <si>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</si>
  <si>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</si>
  <si>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</si>
  <si>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</si>
  <si>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</si>
  <si>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</si>
  <si>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</si>
  <si>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</si>
  <si>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</si>
  <si>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</si>
  <si>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</si>
  <si>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</si>
  <si>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</si>
  <si>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</si>
  <si>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</si>
  <si>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</si>
  <si>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</si>
  <si>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</si>
  <si>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</si>
  <si>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</si>
  <si>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</si>
  <si>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</si>
  <si>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</si>
  <si>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</si>
  <si>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</si>
  <si>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</si>
  <si>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</si>
  <si>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</si>
  <si>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</si>
  <si>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</si>
  <si>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</si>
  <si>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</si>
  <si>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</si>
  <si>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</si>
  <si>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</si>
  <si>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</si>
  <si>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</si>
  <si>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</si>
  <si>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</si>
  <si>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</si>
  <si>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</si>
  <si>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</si>
  <si>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</si>
  <si>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</si>
  <si>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</si>
  <si>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</si>
  <si>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</si>
  <si>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</si>
  <si>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</si>
  <si>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</si>
  <si>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</si>
  <si>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</si>
  <si>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</si>
  <si>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</si>
  <si>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</si>
  <si>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</si>
  <si>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</si>
  <si>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</si>
  <si>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</si>
  <si>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</si>
  <si>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</si>
  <si>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</si>
  <si>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</si>
  <si>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</si>
  <si>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</si>
  <si>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</si>
  <si>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</si>
  <si>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</si>
  <si>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</si>
  <si>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</si>
  <si>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</si>
  <si>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</si>
  <si>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</si>
  <si>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</si>
  <si>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</si>
  <si>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</si>
  <si>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</si>
  <si>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</si>
  <si>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</si>
  <si>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</si>
  <si>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</si>
  <si>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</si>
  <si>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</si>
  <si>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</si>
  <si>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</si>
  <si>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</si>
  <si>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</si>
  <si>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</si>
  <si>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</si>
  <si>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</si>
  <si>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</si>
  <si>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</si>
  <si>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</si>
  <si>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</si>
  <si>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</si>
  <si>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</si>
  <si>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</si>
  <si>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</si>
  <si>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</si>
  <si>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</si>
  <si>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</si>
  <si>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</si>
  <si>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</si>
  <si>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</si>
  <si>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</si>
  <si>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</si>
  <si>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</si>
  <si>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</si>
  <si>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</si>
  <si>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</si>
  <si>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</si>
  <si>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</si>
  <si>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</si>
  <si>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</si>
  <si>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</si>
  <si>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</si>
  <si>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</si>
  <si>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</si>
  <si>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</si>
  <si>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</si>
  <si>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</si>
  <si>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</si>
  <si>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</si>
  <si>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</si>
  <si>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</si>
  <si>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</si>
  <si>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</si>
  <si>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</si>
  <si>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</si>
  <si>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</si>
  <si>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</si>
  <si>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</si>
  <si>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</si>
  <si>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</si>
  <si>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</si>
  <si>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</si>
  <si>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</si>
  <si>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</si>
  <si>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</si>
  <si>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</si>
  <si>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</si>
  <si>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</si>
  <si>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</si>
  <si>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</si>
  <si>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</si>
  <si>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</si>
  <si>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</si>
  <si>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</si>
  <si>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</si>
  <si>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</si>
  <si>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</si>
  <si>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</si>
  <si>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</si>
  <si>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</si>
  <si>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</si>
  <si>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</si>
  <si>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</si>
  <si>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</si>
  <si>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</si>
  <si>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</si>
  <si>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</si>
  <si>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</si>
  <si>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</si>
  <si>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</si>
  <si>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</si>
  <si>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</si>
  <si>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</si>
  <si>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</si>
  <si>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</si>
  <si>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</si>
  <si>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</si>
  <si>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</si>
  <si>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</si>
  <si>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</si>
  <si>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</si>
  <si>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</si>
  <si>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</si>
  <si>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</si>
  <si>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</si>
  <si>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</si>
  <si>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</si>
  <si>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</si>
  <si>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</si>
  <si>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</si>
  <si>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</si>
  <si>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</si>
  <si>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</si>
  <si>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</si>
  <si>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</si>
  <si>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</si>
  <si>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</si>
  <si>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</si>
  <si>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</si>
  <si>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</si>
  <si>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</si>
  <si>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</si>
  <si>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</si>
  <si>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</si>
  <si>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</si>
  <si>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</si>
  <si>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</si>
  <si>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</si>
  <si>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</si>
  <si>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</si>
  <si>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</si>
  <si>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</si>
  <si>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</si>
  <si>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</si>
  <si>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</si>
  <si>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</si>
  <si>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</si>
  <si>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</si>
  <si>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</si>
  <si>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</si>
  <si>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</si>
  <si>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</si>
  <si>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</si>
  <si>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</si>
  <si>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</si>
  <si>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</si>
  <si>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</si>
  <si>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</si>
  <si>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</si>
  <si>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</si>
  <si>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</si>
  <si>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</si>
  <si>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</si>
  <si>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</si>
  <si>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</si>
  <si>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</si>
  <si>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</si>
  <si>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</si>
  <si>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</si>
  <si>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</si>
  <si>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</si>
  <si>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</si>
  <si>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</si>
  <si>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</si>
  <si>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</si>
  <si>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</si>
  <si>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</si>
  <si>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</si>
  <si>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</si>
  <si>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</si>
  <si>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</si>
  <si>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</si>
  <si>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</si>
  <si>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</si>
  <si>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</si>
  <si>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</si>
  <si>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</si>
  <si>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</si>
  <si>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</si>
  <si>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</si>
  <si>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</si>
  <si>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</si>
  <si>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</si>
  <si>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</si>
  <si>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</si>
  <si>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</si>
  <si>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</si>
  <si>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</si>
  <si>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</si>
  <si>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</si>
  <si>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</si>
  <si>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</si>
  <si>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</si>
  <si>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</si>
  <si>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</si>
  <si>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</si>
  <si>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</si>
  <si>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</si>
  <si>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</si>
  <si>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</si>
  <si>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</si>
  <si>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</si>
  <si>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</si>
  <si>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</si>
  <si>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</si>
  <si>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</si>
  <si>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</si>
  <si>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</si>
  <si>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</si>
  <si>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</si>
  <si>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</si>
  <si>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</si>
  <si>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</si>
  <si>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</si>
  <si>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</si>
  <si>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</si>
  <si>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</si>
  <si>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</si>
  <si>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</si>
  <si>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</si>
  <si>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</si>
  <si>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</si>
  <si>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</si>
  <si>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</si>
  <si>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</si>
  <si>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</si>
  <si>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</si>
  <si>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</si>
  <si>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</si>
  <si>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</si>
  <si>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</si>
  <si>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</si>
  <si>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</si>
  <si>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</si>
  <si>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</si>
  <si>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</si>
  <si>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</si>
  <si>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</si>
  <si>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</si>
  <si>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</si>
  <si>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</si>
  <si>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</si>
  <si>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</si>
  <si>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</si>
  <si>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</si>
  <si>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</si>
  <si>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</si>
  <si>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</si>
  <si>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</si>
  <si>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</si>
  <si>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</si>
  <si>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</si>
  <si>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</si>
  <si>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</si>
  <si>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</si>
  <si>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</si>
  <si>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</si>
  <si>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</si>
  <si>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</si>
  <si>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</si>
  <si>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</si>
  <si>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</si>
  <si>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</si>
  <si>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</si>
  <si>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</si>
  <si>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</si>
  <si>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</si>
  <si>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</si>
  <si>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</si>
  <si>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</si>
  <si>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</si>
  <si>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</si>
  <si>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</si>
  <si>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</si>
  <si>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</si>
  <si>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</si>
  <si>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</si>
  <si>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</si>
  <si>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</si>
  <si>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</si>
  <si>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</si>
  <si>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</si>
  <si>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</si>
  <si>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</si>
  <si>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</si>
  <si>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</si>
  <si>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</si>
  <si>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</si>
  <si>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</si>
  <si>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</si>
  <si>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</si>
  <si>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</si>
  <si>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</si>
  <si>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</si>
  <si>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</si>
  <si>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</si>
  <si>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</si>
  <si>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</si>
  <si>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</si>
  <si>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</si>
  <si>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</si>
  <si>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</si>
  <si>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</si>
  <si>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</si>
  <si>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</si>
  <si>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</si>
  <si>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</si>
  <si>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</si>
  <si>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</si>
  <si>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</si>
  <si>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</si>
  <si>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</si>
  <si>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</si>
  <si>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</si>
  <si>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</si>
  <si>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</si>
  <si>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</si>
  <si>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</si>
  <si>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</si>
  <si>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</si>
  <si>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</si>
  <si>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</si>
  <si>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</si>
  <si>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</si>
  <si>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</si>
  <si>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</si>
  <si>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</si>
  <si>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</si>
  <si>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</si>
  <si>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</si>
  <si>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</si>
  <si>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</si>
  <si>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</si>
  <si>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</si>
  <si>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</si>
  <si>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</si>
  <si>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</si>
  <si>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</si>
  <si>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</si>
  <si>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</si>
  <si>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</si>
  <si>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</si>
  <si>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</si>
  <si>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</si>
  <si>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</si>
  <si>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</si>
  <si>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</si>
  <si>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</si>
  <si>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</si>
  <si>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</si>
  <si>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</si>
  <si>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</si>
  <si>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</si>
  <si>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</si>
  <si>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</si>
  <si>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</si>
  <si>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</si>
  <si>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</si>
  <si>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</si>
  <si>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</si>
  <si>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</si>
  <si>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</si>
  <si>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</si>
  <si>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</si>
  <si>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</si>
  <si>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</si>
  <si>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</si>
  <si>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</si>
  <si>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</si>
  <si>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</si>
  <si>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</si>
  <si>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</si>
  <si>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</si>
  <si>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</si>
  <si>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</si>
  <si>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</si>
  <si>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</si>
  <si>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</si>
  <si>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</si>
  <si>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</si>
  <si>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</si>
  <si>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</si>
  <si>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</si>
  <si>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</si>
  <si>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</si>
  <si>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</si>
  <si>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</si>
  <si>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</si>
  <si>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</si>
  <si>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</si>
  <si>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</si>
  <si>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</si>
  <si>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</si>
  <si>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</si>
  <si>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</si>
  <si>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</si>
  <si>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</si>
  <si>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</si>
  <si>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</si>
  <si>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</si>
  <si>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</si>
  <si>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</si>
  <si>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</si>
  <si>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</si>
  <si>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</si>
  <si>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</si>
  <si>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</si>
  <si>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</si>
  <si>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</si>
  <si>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</si>
  <si>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</si>
  <si>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</si>
  <si>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</si>
  <si>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</si>
  <si>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</si>
  <si>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</si>
  <si>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</si>
  <si>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</si>
  <si>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</si>
  <si>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</si>
  <si>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</si>
  <si>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</si>
  <si>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</si>
  <si>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</si>
  <si>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</si>
  <si>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</si>
  <si>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</si>
  <si>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</si>
  <si>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</si>
  <si>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</si>
  <si>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</si>
  <si>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</si>
  <si>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</si>
  <si>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</si>
  <si>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</si>
  <si>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</si>
  <si>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</si>
  <si>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</si>
  <si>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</si>
  <si>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</si>
  <si>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</si>
  <si>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</si>
  <si>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</si>
  <si>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</si>
  <si>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</si>
  <si>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</si>
  <si>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</si>
  <si>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</si>
  <si>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</si>
  <si>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</si>
  <si>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</si>
  <si>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</si>
  <si>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</si>
  <si>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</si>
  <si>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</si>
  <si>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</si>
  <si>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</si>
  <si>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</si>
  <si>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</si>
  <si>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</si>
  <si>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</si>
  <si>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</si>
  <si>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</si>
  <si>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</si>
  <si>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</si>
  <si>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</si>
  <si>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</si>
  <si>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</si>
  <si>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</si>
  <si>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</si>
  <si>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</si>
  <si>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</si>
  <si>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</si>
  <si>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</si>
  <si>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</si>
  <si>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</si>
  <si>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</si>
  <si>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</si>
  <si>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</si>
  <si>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</si>
  <si>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</si>
  <si>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</si>
  <si>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</si>
  <si>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</si>
  <si>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</si>
  <si>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</si>
  <si>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</si>
  <si>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</si>
  <si>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</si>
  <si>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</si>
  <si>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</si>
  <si>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</si>
  <si>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</si>
  <si>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</si>
  <si>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</si>
  <si>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</si>
  <si>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</si>
  <si>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</si>
  <si>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</si>
  <si>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</si>
  <si>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</si>
  <si>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</si>
  <si>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</si>
  <si>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</si>
  <si>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</si>
  <si>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</si>
  <si>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</si>
  <si>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</si>
  <si>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</si>
  <si>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</si>
  <si>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</si>
  <si>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</si>
  <si>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</si>
  <si>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</si>
  <si>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</si>
  <si>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</si>
  <si>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</si>
  <si>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</si>
  <si>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</si>
  <si>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</si>
  <si>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</si>
  <si>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</si>
  <si>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</si>
  <si>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</si>
  <si>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</si>
  <si>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</si>
  <si>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</si>
  <si>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</si>
  <si>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</si>
  <si>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</si>
  <si>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</si>
  <si>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</si>
  <si>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</si>
  <si>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</si>
  <si>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</si>
  <si>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</si>
  <si>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</si>
  <si>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</si>
  <si>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</si>
  <si>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</si>
  <si>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</si>
  <si>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</si>
  <si>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</si>
  <si>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</si>
  <si>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</si>
  <si>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</si>
  <si>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</si>
  <si>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</si>
  <si>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</si>
  <si>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</si>
  <si>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</si>
  <si>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</si>
  <si>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</si>
  <si>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</si>
  <si>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</si>
  <si>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</si>
  <si>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</si>
  <si>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</si>
  <si>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</si>
  <si>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</si>
  <si>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</si>
  <si>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</si>
  <si>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</si>
  <si>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</si>
  <si>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</si>
  <si>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</si>
  <si>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</si>
  <si>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</si>
  <si>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</si>
  <si>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</si>
  <si>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</si>
  <si>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</si>
  <si>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</si>
  <si>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</si>
  <si>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</si>
  <si>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</si>
  <si>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</si>
  <si>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</si>
  <si>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</si>
  <si>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</si>
  <si>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</si>
  <si>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</si>
  <si>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</si>
  <si>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</si>
  <si>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</si>
  <si>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</si>
  <si>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</si>
  <si>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</si>
  <si>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</si>
  <si>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</si>
  <si>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</si>
  <si>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</si>
  <si>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</si>
  <si>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</si>
  <si>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</si>
  <si>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</si>
  <si>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</si>
  <si>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</si>
  <si>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</si>
  <si>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</si>
  <si>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</si>
  <si>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</si>
  <si>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</si>
  <si>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</si>
  <si>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</si>
  <si>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</si>
  <si>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</si>
  <si>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</si>
  <si>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</si>
  <si>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</si>
  <si>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</si>
  <si>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</si>
  <si>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</si>
  <si>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</si>
  <si>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</si>
  <si>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</si>
  <si>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</si>
  <si>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</si>
  <si>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</si>
  <si>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</si>
  <si>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</si>
  <si>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</si>
  <si>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</si>
  <si>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</si>
  <si>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</si>
  <si>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</si>
  <si>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</si>
  <si>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</si>
  <si>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</si>
  <si>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</si>
  <si>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</si>
  <si>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</si>
  <si>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</si>
  <si>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</si>
  <si>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</si>
  <si>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</si>
  <si>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</si>
  <si>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</si>
  <si>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</si>
  <si>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</si>
  <si>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</si>
  <si>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</si>
  <si>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</si>
  <si>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</si>
  <si>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</si>
  <si>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</si>
  <si>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</si>
  <si>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</si>
  <si>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</si>
  <si>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</si>
  <si>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</si>
  <si>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</si>
  <si>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</si>
  <si>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</si>
  <si>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</si>
  <si>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</si>
  <si>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</si>
  <si>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</si>
  <si>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</si>
  <si>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</si>
  <si>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</si>
  <si>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</si>
  <si>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</si>
  <si>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</si>
  <si>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</si>
  <si>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</si>
  <si>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</si>
  <si>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</si>
  <si>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</si>
  <si>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</si>
  <si>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</si>
  <si>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</si>
  <si>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</si>
  <si>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</si>
  <si>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</si>
  <si>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</si>
  <si>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</si>
  <si>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</si>
  <si>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</si>
  <si>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</si>
  <si>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</si>
  <si>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</si>
  <si>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</si>
  <si>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</si>
  <si>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</si>
  <si>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</si>
  <si>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</si>
  <si>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</si>
  <si>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</si>
  <si>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</si>
  <si>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</si>
  <si>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</si>
  <si>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</si>
  <si>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</si>
  <si>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</si>
  <si>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</si>
  <si>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</si>
  <si>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</si>
  <si>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</si>
  <si>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</si>
  <si>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</si>
  <si>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</si>
  <si>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</si>
  <si>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</si>
  <si>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</si>
  <si>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</si>
  <si>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</si>
  <si>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</si>
  <si>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</si>
  <si>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</si>
  <si>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</si>
  <si>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</si>
  <si>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</si>
  <si>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</si>
  <si>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</si>
  <si>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</si>
  <si>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</si>
  <si>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</si>
  <si>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</si>
  <si>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</si>
  <si>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</si>
  <si>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</si>
  <si>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</si>
  <si>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</si>
  <si>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</si>
  <si>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</si>
  <si>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</si>
  <si>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</si>
  <si>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</si>
  <si>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</si>
  <si>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</si>
  <si>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</si>
  <si>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</si>
  <si>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</si>
  <si>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</si>
  <si>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</si>
  <si>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</si>
  <si>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</si>
  <si>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</si>
  <si>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</si>
  <si>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</si>
  <si>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</si>
  <si>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</si>
  <si>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</si>
  <si>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</si>
  <si>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</si>
  <si>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</si>
  <si>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</si>
  <si>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</si>
  <si>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</si>
  <si>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</si>
  <si>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</si>
  <si>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</si>
  <si>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</si>
  <si>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</si>
  <si>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</si>
  <si>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</si>
  <si>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</si>
  <si>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</si>
  <si>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</si>
  <si>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</si>
  <si>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</si>
  <si>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</si>
  <si>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</si>
  <si>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</si>
  <si>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</si>
  <si>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</si>
  <si>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</si>
  <si>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</si>
  <si>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</si>
  <si>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</si>
  <si>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</si>
  <si>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</si>
  <si>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</si>
  <si>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</si>
  <si>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</si>
  <si>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</si>
  <si>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</si>
  <si>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</si>
  <si>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</si>
  <si>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</si>
  <si>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</si>
  <si>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</si>
  <si>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</si>
  <si>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</si>
  <si>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</si>
  <si>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</si>
  <si>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</si>
  <si>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</si>
  <si>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</si>
  <si>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</si>
  <si>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</si>
  <si>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</si>
  <si>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</si>
  <si>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</si>
  <si>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</si>
  <si>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</si>
  <si>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</si>
  <si>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</si>
  <si>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</si>
  <si>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</si>
  <si>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</si>
  <si>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</si>
  <si>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</si>
  <si>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</si>
  <si>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</si>
  <si>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</si>
  <si>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</si>
  <si>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</si>
  <si>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</si>
  <si>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</si>
  <si>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</si>
  <si>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</si>
  <si>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</si>
  <si>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</si>
  <si>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</si>
  <si>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</si>
  <si>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</si>
  <si>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</si>
  <si>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</si>
  <si>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</si>
  <si>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</si>
  <si>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</si>
  <si>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</si>
  <si>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</si>
  <si>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</si>
  <si>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</si>
  <si>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</si>
  <si>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</si>
  <si>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</si>
  <si>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</si>
  <si>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</si>
  <si>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</si>
  <si>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</si>
  <si>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</si>
  <si>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</si>
  <si>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</si>
  <si>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</si>
  <si>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</si>
  <si>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</si>
  <si>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</si>
  <si>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</si>
  <si>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</si>
  <si>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</si>
  <si>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</si>
  <si>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</si>
  <si>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</si>
  <si>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</si>
  <si>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</si>
  <si>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</si>
  <si>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</si>
  <si>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</si>
  <si>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</si>
  <si>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</si>
  <si>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</si>
  <si>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</si>
  <si>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</si>
  <si>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</si>
  <si>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</si>
  <si>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</si>
  <si>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</si>
  <si>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</si>
  <si>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</si>
  <si>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</si>
  <si>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</si>
  <si>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</si>
  <si>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</si>
  <si>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</si>
  <si>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</si>
  <si>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</si>
  <si>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</si>
  <si>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</si>
  <si>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</si>
  <si>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</si>
  <si>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</si>
  <si>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</si>
  <si>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</si>
  <si>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</si>
  <si>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</si>
  <si>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</si>
  <si>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</si>
  <si>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</si>
  <si>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</si>
  <si>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</si>
  <si>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</si>
  <si>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</si>
  <si>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</si>
  <si>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</si>
  <si>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</si>
  <si>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</si>
  <si>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</si>
  <si>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</si>
  <si>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</si>
  <si>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</si>
  <si>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</si>
  <si>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</si>
  <si>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</si>
  <si>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</si>
  <si>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</si>
  <si>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</si>
  <si>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</si>
  <si>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</si>
  <si>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</si>
  <si>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</si>
  <si>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</si>
  <si>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</si>
  <si>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</si>
  <si>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</si>
  <si>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</si>
  <si>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</si>
  <si>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</si>
  <si>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</si>
  <si>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</si>
  <si>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</si>
  <si>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</si>
  <si>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</si>
  <si>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</si>
  <si>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</si>
  <si>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</si>
  <si>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</si>
  <si>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</si>
  <si>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</si>
  <si>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</si>
  <si>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</si>
  <si>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</si>
  <si>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</si>
  <si>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</si>
  <si>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</si>
  <si>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</si>
  <si>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</si>
  <si>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</si>
  <si>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</si>
  <si>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</si>
  <si>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</si>
  <si>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</si>
  <si>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</si>
  <si>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</si>
  <si>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</si>
  <si>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</si>
  <si>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</si>
  <si>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</si>
  <si>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</si>
  <si>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</si>
  <si>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</si>
  <si>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</si>
  <si>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</si>
  <si>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</si>
  <si>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</si>
  <si>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</si>
  <si>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</si>
  <si>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</si>
  <si>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</si>
  <si>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</si>
  <si>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</si>
  <si>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</si>
  <si>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</si>
  <si>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</si>
  <si>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</si>
  <si>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</si>
  <si>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</si>
  <si>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</si>
  <si>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</si>
  <si>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</si>
  <si>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</si>
  <si>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</si>
  <si>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</si>
  <si>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</si>
  <si>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</si>
  <si>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</si>
  <si>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</si>
  <si>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</si>
  <si>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</si>
  <si>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</si>
  <si>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</si>
  <si>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</si>
  <si>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</si>
  <si>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</si>
  <si>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</si>
  <si>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</si>
  <si>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</si>
  <si>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</si>
  <si>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</si>
  <si>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</si>
  <si>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</si>
  <si>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</si>
  <si>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</si>
  <si>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</si>
  <si>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</si>
  <si>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</si>
  <si>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</si>
  <si>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</si>
  <si>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</si>
  <si>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</si>
  <si>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</si>
  <si>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</si>
  <si>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</si>
  <si>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</si>
  <si>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</si>
  <si>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</si>
  <si>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</si>
  <si>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</si>
  <si>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</si>
  <si>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</si>
  <si>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</si>
  <si>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</si>
  <si>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</si>
  <si>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</si>
  <si>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</si>
  <si>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</si>
  <si>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</si>
  <si>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</si>
  <si>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</si>
  <si>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</si>
  <si>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</si>
  <si>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</si>
  <si>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</si>
  <si>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</si>
  <si>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</si>
  <si>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</si>
  <si>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</si>
  <si>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</si>
  <si>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</si>
  <si>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</si>
  <si>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</si>
  <si>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</si>
  <si>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</si>
  <si>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</si>
  <si>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</si>
  <si>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</si>
  <si>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</si>
  <si>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</si>
  <si>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</si>
  <si>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</si>
  <si>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</si>
  <si>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</si>
  <si>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</si>
  <si>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</si>
  <si>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</si>
  <si>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</si>
  <si>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</si>
  <si>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</si>
  <si>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</si>
  <si>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</si>
  <si>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</si>
  <si>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</si>
  <si>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</si>
  <si>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</si>
  <si>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</si>
  <si>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</si>
  <si>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</si>
  <si>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</si>
  <si>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</si>
  <si>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</si>
  <si>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</si>
  <si>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</si>
  <si>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</si>
  <si>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</si>
  <si>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</si>
  <si>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</si>
  <si>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</si>
  <si>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</si>
  <si>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</si>
  <si>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</si>
  <si>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</si>
  <si>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</si>
  <si>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</si>
  <si>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</si>
  <si>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</si>
  <si>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</si>
  <si>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</si>
  <si>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</si>
  <si>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</si>
  <si>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</si>
  <si>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</si>
  <si>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</si>
  <si>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</si>
  <si>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</si>
  <si>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</si>
  <si>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</si>
  <si>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</si>
  <si>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</si>
  <si>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</si>
  <si>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</si>
  <si>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</si>
  <si>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</si>
  <si>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</si>
  <si>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</si>
  <si>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</si>
  <si>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</si>
  <si>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</si>
  <si>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</si>
  <si>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</si>
  <si>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</si>
  <si>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</si>
  <si>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</si>
  <si>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</si>
  <si>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</si>
  <si>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</si>
  <si>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</si>
  <si>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</si>
  <si>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</si>
  <si>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</si>
  <si>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</si>
  <si>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</si>
  <si>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</si>
  <si>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</si>
  <si>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</si>
  <si>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</si>
  <si>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</si>
  <si>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</si>
  <si>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</si>
  <si>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</si>
  <si>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</si>
  <si>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</si>
  <si>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</si>
  <si>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</si>
  <si>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</si>
  <si>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</si>
  <si>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</si>
  <si>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</si>
  <si>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</si>
  <si>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</si>
  <si>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</si>
  <si>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</si>
  <si>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</si>
  <si>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</si>
  <si>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</si>
  <si>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</si>
  <si>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</si>
  <si>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</si>
  <si>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</si>
  <si>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</si>
  <si>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</si>
  <si>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</si>
  <si>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</si>
  <si>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</si>
  <si>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</si>
  <si>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</si>
  <si>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</si>
  <si>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</si>
  <si>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</si>
  <si>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</si>
  <si>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</si>
  <si>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</si>
  <si>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</si>
  <si>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</si>
  <si>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</si>
  <si>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</si>
  <si>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</si>
  <si>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</si>
  <si>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</si>
  <si>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</si>
  <si>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</si>
  <si>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</si>
  <si>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</si>
  <si>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</si>
  <si>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</si>
  <si>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</si>
  <si>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</si>
  <si>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</si>
  <si>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</si>
  <si>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</si>
  <si>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</si>
  <si>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</si>
  <si>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</si>
  <si>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</si>
  <si>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</si>
  <si>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</si>
  <si>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</si>
  <si>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</si>
  <si>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</si>
  <si>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</si>
  <si>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</si>
  <si>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</si>
  <si>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</si>
  <si>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</si>
  <si>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</si>
  <si>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</si>
  <si>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</si>
  <si>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</si>
  <si>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</si>
  <si>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</si>
  <si>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</si>
  <si>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</si>
  <si>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</si>
  <si>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</si>
  <si>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</si>
  <si>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</si>
  <si>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</si>
  <si>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</si>
  <si>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</si>
  <si>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</si>
  <si>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</si>
  <si>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</si>
  <si>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</si>
  <si>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</si>
  <si>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</si>
  <si>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</si>
  <si>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</si>
  <si>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</si>
  <si>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</si>
  <si>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</si>
  <si>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</si>
  <si>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</si>
  <si>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</si>
  <si>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</si>
  <si>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</si>
  <si>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</si>
  <si>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</si>
  <si>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</si>
  <si>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</si>
  <si>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</si>
  <si>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</si>
  <si>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</si>
  <si>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</si>
  <si>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</si>
  <si>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</si>
  <si>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</si>
  <si>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</si>
  <si>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</si>
  <si>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</si>
  <si>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</si>
  <si>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</si>
  <si>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</si>
  <si>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</si>
  <si>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</si>
  <si>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</si>
  <si>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</si>
  <si>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</si>
  <si>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</si>
  <si>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</si>
  <si>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</si>
  <si>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</si>
  <si>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</si>
  <si>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</si>
  <si>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</si>
  <si>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</si>
  <si>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</si>
  <si>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</si>
  <si>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</si>
  <si>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</si>
  <si>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</si>
  <si>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</si>
  <si>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</si>
  <si>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</si>
  <si>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</si>
  <si>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</si>
  <si>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</si>
  <si>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</si>
  <si>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</si>
  <si>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</si>
  <si>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</si>
  <si>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</si>
  <si>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</si>
  <si>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</si>
  <si>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</si>
  <si>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</si>
  <si>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</si>
  <si>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</si>
  <si>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</si>
  <si>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</si>
  <si>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</si>
  <si>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</si>
  <si>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</si>
  <si>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</si>
  <si>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</si>
  <si>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</si>
  <si>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</si>
  <si>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</si>
  <si>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</si>
  <si>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</si>
  <si>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</si>
  <si>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</si>
  <si>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</si>
  <si>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</si>
  <si>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</si>
  <si>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</si>
  <si>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</si>
  <si>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</si>
  <si>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</si>
  <si>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</si>
  <si>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</si>
  <si>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</si>
  <si>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</si>
  <si>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</si>
  <si>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</si>
  <si>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</si>
  <si>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</si>
  <si>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</si>
  <si>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</si>
  <si>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</si>
  <si>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</si>
  <si>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</si>
  <si>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</si>
  <si>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</si>
  <si>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</si>
  <si>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</si>
  <si>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</si>
  <si>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</si>
  <si>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</si>
  <si>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</si>
  <si>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</si>
  <si>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</si>
  <si>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</si>
  <si>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</si>
  <si>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</si>
  <si>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</si>
  <si>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</si>
  <si>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</si>
  <si>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</si>
  <si>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</si>
  <si>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</si>
  <si>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</si>
  <si>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</si>
  <si>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</si>
  <si>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</si>
  <si>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</si>
  <si>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</si>
  <si>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</si>
  <si>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</si>
  <si>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</si>
  <si>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</si>
  <si>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</si>
  <si>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</si>
  <si>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</si>
  <si>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</si>
  <si>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</si>
  <si>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</si>
  <si>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</si>
  <si>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</si>
  <si>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</si>
  <si>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</si>
  <si>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</si>
  <si>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</si>
  <si>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</si>
  <si>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</si>
  <si>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</si>
  <si>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</si>
  <si>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</si>
  <si>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</si>
  <si>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</si>
  <si>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</si>
  <si>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</si>
  <si>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</si>
  <si>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</si>
  <si>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</si>
  <si>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</si>
  <si>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</si>
  <si>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</si>
  <si>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</si>
  <si>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</si>
  <si>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</si>
  <si>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</si>
  <si>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</si>
  <si>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</si>
  <si>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</si>
  <si>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</si>
  <si>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</si>
  <si>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</si>
  <si>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</si>
  <si>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</si>
  <si>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</si>
  <si>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</si>
  <si>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</si>
  <si>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</si>
  <si>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</si>
  <si>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</si>
  <si>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</si>
  <si>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</si>
  <si>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</si>
  <si>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</si>
  <si>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</si>
  <si>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</si>
  <si>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</si>
  <si>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</si>
  <si>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</si>
  <si>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</si>
  <si>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</si>
  <si>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</si>
  <si>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</si>
  <si>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</si>
  <si>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</si>
  <si>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</si>
  <si>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</si>
  <si>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</si>
  <si>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</si>
  <si>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</si>
  <si>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</si>
  <si>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</si>
  <si>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</si>
  <si>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</si>
  <si>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</si>
  <si>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</si>
  <si>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</si>
  <si>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</si>
  <si>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</si>
  <si>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</si>
  <si>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</si>
  <si>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</si>
  <si>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</si>
  <si>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</si>
  <si>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</si>
  <si>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</si>
  <si>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</si>
  <si>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</si>
  <si>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</si>
  <si>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</si>
  <si>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</si>
  <si>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</si>
  <si>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</si>
  <si>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</si>
  <si>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</si>
  <si>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</si>
  <si>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</si>
  <si>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</si>
  <si>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</si>
  <si>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</si>
  <si>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</si>
  <si>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</si>
  <si>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</si>
  <si>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</si>
  <si>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</si>
  <si>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</si>
  <si>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</si>
  <si>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</si>
  <si>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</si>
  <si>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</si>
  <si>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</si>
  <si>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</si>
  <si>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</si>
  <si>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</si>
  <si>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</si>
  <si>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</si>
  <si>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</si>
  <si>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</si>
  <si>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</si>
  <si>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</si>
  <si>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</si>
  <si>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</si>
  <si>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</si>
  <si>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</si>
  <si>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</si>
  <si>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</si>
  <si>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</si>
  <si>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</si>
  <si>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</si>
  <si>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</si>
  <si>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</si>
  <si>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</si>
  <si>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</si>
  <si>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</si>
  <si>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</si>
  <si>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</si>
  <si>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</si>
  <si>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</si>
  <si>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</si>
  <si>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</si>
  <si>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</si>
  <si>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</si>
  <si>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</si>
  <si>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</si>
  <si>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</si>
  <si>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</si>
  <si>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</si>
  <si>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</si>
  <si>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</si>
  <si>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</si>
  <si>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</si>
  <si>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</si>
  <si>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</si>
  <si>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</si>
  <si>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</si>
  <si>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</si>
  <si>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</si>
  <si>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</si>
  <si>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</si>
  <si>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</si>
  <si>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</si>
  <si>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</si>
  <si>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</si>
  <si>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</si>
  <si>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</si>
  <si>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</si>
  <si>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</si>
  <si>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</si>
  <si>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</si>
  <si>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</si>
  <si>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</si>
  <si>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</si>
  <si>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</si>
  <si>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</si>
  <si>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</si>
  <si>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</si>
  <si>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</si>
  <si>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</si>
  <si>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</si>
  <si>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</si>
  <si>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</si>
  <si>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</si>
  <si>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</si>
  <si>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</si>
  <si>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</si>
  <si>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</si>
  <si>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</si>
  <si>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</si>
  <si>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</si>
  <si>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</si>
  <si>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</si>
  <si>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</si>
  <si>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</si>
  <si>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</si>
  <si>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</si>
  <si>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</si>
  <si>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</si>
  <si>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</si>
  <si>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</si>
  <si>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</si>
  <si>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</si>
  <si>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</si>
  <si>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</si>
  <si>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</si>
  <si>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</si>
  <si>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</si>
  <si>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</si>
  <si>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</si>
  <si>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</si>
  <si>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</si>
  <si>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</si>
  <si>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</si>
  <si>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</si>
  <si>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</si>
  <si>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</si>
  <si>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</si>
  <si>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</si>
  <si>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</si>
  <si>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</si>
  <si>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</si>
  <si>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</si>
  <si>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</si>
  <si>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</si>
  <si>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</si>
  <si>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</si>
  <si>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</si>
  <si>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</si>
  <si>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</si>
  <si>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</si>
  <si>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</si>
  <si>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</si>
  <si>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</si>
  <si>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</si>
  <si>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</si>
  <si>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</si>
  <si>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</si>
  <si>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</si>
  <si>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</si>
  <si>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</si>
  <si>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</si>
  <si>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</si>
  <si>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</si>
  <si>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</si>
  <si>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</si>
  <si>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</si>
  <si>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</si>
  <si>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</si>
  <si>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</si>
  <si>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</si>
  <si>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</si>
  <si>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</si>
  <si>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</si>
  <si>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</si>
  <si>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</si>
  <si>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</si>
  <si>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</si>
  <si>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</si>
  <si>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</si>
  <si>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</si>
  <si>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</si>
  <si>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</si>
  <si>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</si>
  <si>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</si>
  <si>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</si>
  <si>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</si>
  <si>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</si>
  <si>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</si>
  <si>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</si>
  <si>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</si>
  <si>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</si>
  <si>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</si>
  <si>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</si>
  <si>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</si>
  <si>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</si>
  <si>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</si>
  <si>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</si>
  <si>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</si>
  <si>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</si>
  <si>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</si>
  <si>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</si>
  <si>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</si>
  <si>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</si>
  <si>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</si>
  <si>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</si>
  <si>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</si>
  <si>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</si>
  <si>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</si>
  <si>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</si>
  <si>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</si>
  <si>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</si>
  <si>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</si>
  <si>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</si>
  <si>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</si>
  <si>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</si>
  <si>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</si>
  <si>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</si>
  <si>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</si>
  <si>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</si>
  <si>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</si>
  <si>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</si>
  <si>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</si>
  <si>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</si>
  <si>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</si>
  <si>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</si>
  <si>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</si>
  <si>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</si>
  <si>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</si>
  <si>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</si>
  <si>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</si>
  <si>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</si>
  <si>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</si>
  <si>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</si>
  <si>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</si>
  <si>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</si>
  <si>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</si>
  <si>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</si>
  <si>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</si>
  <si>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</si>
  <si>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</si>
  <si>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</si>
  <si>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</si>
  <si>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</si>
  <si>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</si>
  <si>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</si>
  <si>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</si>
  <si>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</si>
  <si>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</si>
  <si>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</si>
  <si>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</si>
  <si>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</si>
  <si>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</si>
  <si>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</si>
  <si>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</si>
  <si>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</si>
  <si>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</si>
  <si>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</si>
  <si>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</si>
  <si>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</si>
  <si>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</si>
  <si>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</si>
  <si>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</si>
  <si>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</si>
  <si>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</si>
  <si>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</si>
  <si>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</si>
  <si>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</si>
  <si>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</si>
  <si>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</si>
  <si>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</si>
  <si>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</si>
  <si>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</si>
  <si>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</si>
  <si>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</si>
  <si>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</si>
  <si>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</si>
  <si>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</si>
  <si>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</si>
  <si>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</si>
  <si>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</si>
  <si>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</si>
  <si>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</si>
  <si>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</si>
  <si>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</si>
  <si>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</si>
  <si>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</si>
  <si>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</si>
  <si>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</si>
  <si>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</si>
  <si>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</si>
  <si>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</si>
  <si>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</si>
  <si>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</si>
  <si>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</si>
  <si>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</si>
  <si>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</si>
  <si>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</si>
  <si>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</si>
  <si>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</si>
  <si>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</si>
  <si>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</si>
  <si>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</si>
  <si>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</si>
  <si>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</si>
  <si>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</si>
  <si>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</si>
  <si>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</si>
  <si>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</si>
  <si>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</si>
  <si>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</si>
  <si>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</si>
  <si>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</si>
  <si>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</si>
  <si>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</si>
  <si>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</si>
  <si>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</si>
  <si>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</si>
  <si>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</si>
  <si>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</si>
  <si>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</si>
  <si>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</si>
  <si>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</si>
  <si>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</si>
  <si>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</si>
  <si>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</si>
  <si>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</si>
  <si>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</si>
  <si>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</si>
  <si>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</si>
  <si>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</si>
  <si>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</si>
  <si>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</si>
  <si>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</si>
  <si>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</si>
  <si>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</si>
  <si>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</si>
  <si>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</si>
  <si>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</si>
  <si>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</si>
  <si>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</si>
  <si>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</si>
  <si>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</si>
  <si>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</si>
  <si>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</si>
  <si>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</si>
  <si>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</si>
  <si>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</si>
  <si>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</si>
  <si>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</si>
  <si>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</si>
  <si>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</si>
  <si>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</si>
  <si>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</si>
  <si>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</si>
  <si>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</si>
  <si>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</si>
  <si>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</si>
  <si>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</si>
  <si>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</si>
  <si>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</si>
  <si>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</si>
  <si>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</si>
  <si>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</si>
  <si>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</si>
  <si>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</si>
  <si>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</si>
  <si>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</si>
  <si>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</si>
  <si>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</si>
  <si>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</si>
  <si>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</si>
  <si>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</si>
  <si>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</si>
  <si>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</si>
  <si>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</si>
  <si>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</si>
  <si>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</si>
  <si>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</si>
  <si>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</si>
  <si>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</si>
  <si>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</si>
  <si>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</si>
  <si>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</si>
  <si>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</si>
  <si>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</si>
  <si>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</si>
  <si>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</si>
  <si>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</si>
  <si>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</si>
  <si>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</si>
  <si>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</si>
  <si>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</si>
  <si>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</si>
  <si>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</si>
  <si>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</si>
  <si>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</si>
  <si>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</si>
  <si>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</si>
  <si>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</si>
  <si>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</si>
  <si>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</si>
  <si>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</si>
  <si>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</si>
  <si>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</si>
  <si>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</si>
  <si>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</si>
  <si>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</si>
  <si>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</si>
  <si>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</si>
  <si>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</si>
  <si>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</si>
  <si>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</si>
  <si>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</si>
  <si>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</si>
  <si>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</si>
  <si>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</si>
  <si>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</si>
  <si>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</si>
  <si>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</si>
  <si>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</si>
  <si>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</si>
  <si>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</si>
  <si>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</si>
  <si>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</si>
  <si>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</si>
  <si>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</si>
  <si>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</si>
  <si>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</si>
  <si>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</si>
  <si>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</si>
  <si>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</si>
  <si>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</si>
  <si>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</si>
  <si>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</si>
  <si>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</si>
  <si>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</si>
  <si>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</si>
  <si>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</si>
  <si>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</si>
  <si>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</si>
  <si>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</si>
  <si>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</si>
  <si>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</si>
  <si>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</si>
  <si>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</si>
  <si>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</si>
  <si>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</si>
  <si>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</si>
  <si>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</si>
  <si>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</si>
  <si>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</si>
  <si>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</si>
  <si>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</si>
  <si>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</si>
  <si>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</si>
  <si>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</si>
  <si>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</si>
  <si>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</si>
  <si>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</si>
  <si>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</si>
  <si>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</si>
  <si>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</si>
  <si>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</si>
  <si>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</si>
  <si>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</si>
  <si>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</si>
  <si>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</si>
  <si>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</si>
  <si>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</si>
  <si>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</si>
  <si>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</si>
  <si>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</si>
  <si>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</si>
  <si>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</si>
  <si>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</si>
  <si>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</si>
  <si>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</si>
  <si>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</si>
  <si>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</si>
  <si>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</si>
  <si>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</si>
  <si>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</si>
  <si>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</si>
  <si>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</si>
  <si>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</si>
  <si>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</si>
  <si>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</si>
  <si>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</si>
  <si>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</si>
  <si>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</si>
  <si>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</si>
  <si>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</si>
  <si>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</si>
  <si>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</si>
  <si>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</si>
  <si>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</si>
  <si>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</si>
  <si>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</si>
  <si>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</si>
  <si>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</si>
  <si>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</si>
  <si>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</si>
  <si>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</si>
  <si>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</si>
  <si>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</si>
  <si>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</si>
  <si>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</si>
  <si>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</si>
  <si>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</si>
  <si>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</si>
  <si>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</si>
  <si>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</si>
  <si>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</si>
  <si>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</si>
  <si>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</si>
  <si>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</si>
  <si>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</si>
  <si>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</si>
  <si>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</si>
  <si>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</si>
  <si>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</si>
  <si>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</si>
  <si>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</si>
  <si>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</si>
  <si>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</si>
  <si>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</si>
  <si>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</si>
  <si>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</si>
  <si>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</si>
  <si>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</si>
  <si>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</si>
  <si>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</si>
  <si>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</si>
  <si>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</si>
  <si>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</si>
  <si>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</si>
  <si>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</si>
  <si>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</si>
  <si>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</si>
  <si>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</si>
  <si>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</si>
  <si>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</si>
  <si>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</si>
  <si>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</si>
  <si>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</si>
  <si>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</si>
  <si>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</si>
  <si>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</si>
  <si>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</si>
  <si>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</si>
  <si>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</si>
  <si>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</si>
  <si>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</si>
  <si>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</si>
  <si>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</si>
  <si>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</si>
  <si>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</si>
  <si>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</si>
  <si>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</si>
  <si>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</si>
  <si>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</si>
  <si>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</si>
  <si>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</si>
  <si>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</si>
  <si>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</si>
  <si>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</si>
  <si>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</si>
  <si>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</si>
  <si>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</si>
  <si>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</si>
  <si>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</si>
  <si>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</si>
  <si>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</si>
  <si>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</si>
  <si>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</si>
  <si>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</si>
  <si>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</si>
  <si>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</si>
  <si>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</si>
  <si>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</si>
  <si>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</si>
  <si>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</si>
  <si>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</si>
  <si>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</si>
  <si>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</si>
  <si>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</si>
  <si>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</si>
  <si>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</si>
  <si>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</si>
  <si>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</si>
  <si>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</si>
  <si>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</si>
  <si>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</si>
  <si>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</si>
  <si>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</si>
  <si>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</si>
  <si>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</si>
  <si>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</si>
  <si>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</si>
  <si>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</si>
  <si>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</si>
  <si>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</si>
  <si>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</si>
  <si>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</si>
  <si>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</si>
  <si>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</si>
  <si>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</si>
  <si>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</si>
  <si>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</si>
  <si>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</si>
  <si>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</si>
  <si>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</si>
  <si>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</si>
  <si>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</si>
  <si>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</si>
  <si>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</si>
  <si>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</si>
  <si>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</si>
  <si>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</si>
  <si>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</si>
  <si>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</si>
  <si>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</si>
  <si>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</si>
  <si>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</si>
  <si>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</si>
  <si>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</si>
  <si>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</si>
  <si>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</si>
  <si>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</si>
  <si>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</si>
  <si>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</si>
  <si>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</si>
  <si>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</si>
  <si>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</si>
  <si>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</si>
  <si>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</si>
  <si>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</si>
  <si>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</si>
  <si>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</si>
  <si>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</si>
  <si>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</si>
  <si>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</si>
  <si>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</si>
  <si>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</si>
  <si>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</si>
  <si>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</si>
  <si>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</si>
  <si>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</si>
  <si>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</si>
  <si>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</si>
  <si>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</si>
  <si>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</si>
  <si>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</si>
  <si>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</si>
  <si>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</si>
  <si>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</si>
  <si>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</si>
  <si>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</si>
  <si>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</si>
  <si>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</si>
  <si>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</si>
  <si>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</si>
  <si>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</si>
  <si>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</si>
  <si>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</si>
  <si>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</si>
  <si>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</si>
  <si>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</si>
  <si>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</si>
  <si>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</si>
  <si>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</si>
  <si>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</si>
  <si>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</si>
  <si>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</si>
  <si>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</si>
  <si>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</si>
  <si>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</si>
  <si>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</si>
  <si>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</si>
  <si>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</si>
  <si>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</si>
  <si>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</si>
  <si>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</si>
  <si>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</si>
  <si>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</si>
  <si>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</si>
  <si>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</si>
  <si>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</si>
  <si>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</si>
  <si>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</si>
  <si>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</si>
  <si>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</si>
  <si>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</si>
  <si>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</si>
  <si>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</si>
  <si>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</si>
  <si>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</si>
  <si>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</si>
  <si>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</si>
  <si>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</si>
  <si>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</si>
  <si>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</si>
  <si>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</si>
  <si>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</si>
  <si>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</si>
  <si>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</si>
  <si>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</si>
  <si>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</si>
  <si>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</si>
  <si>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</si>
  <si>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</si>
  <si>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</si>
  <si>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</si>
  <si>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</si>
  <si>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</si>
  <si>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</si>
  <si>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</si>
  <si>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</si>
  <si>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</si>
  <si>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</si>
  <si>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</si>
  <si>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</si>
  <si>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</si>
  <si>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</si>
  <si>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</si>
  <si>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</si>
  <si>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</si>
  <si>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</si>
  <si>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</si>
  <si>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</si>
  <si>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</si>
  <si>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</si>
  <si>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</si>
  <si>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</si>
  <si>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</si>
  <si>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</si>
  <si>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</si>
  <si>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</si>
  <si>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</si>
  <si>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</si>
  <si>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</si>
  <si>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</si>
  <si>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</si>
  <si>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</si>
  <si>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</si>
  <si>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</si>
  <si>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</si>
  <si>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</si>
  <si>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</si>
  <si>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</si>
  <si>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</si>
  <si>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</si>
  <si>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</si>
  <si>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</si>
  <si>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</si>
  <si>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</si>
  <si>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</si>
  <si>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</si>
  <si>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</si>
  <si>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</si>
  <si>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</si>
  <si>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</si>
  <si>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</si>
  <si>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</si>
  <si>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</si>
  <si>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</si>
  <si>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</si>
  <si>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</si>
  <si>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</si>
  <si>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</si>
  <si>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</si>
  <si>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</si>
  <si>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</si>
  <si>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</si>
  <si>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</si>
  <si>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</si>
  <si>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</si>
  <si>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</si>
  <si>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</si>
  <si>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</si>
  <si>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</si>
  <si>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</si>
  <si>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</si>
  <si>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</si>
  <si>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</si>
  <si>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</si>
  <si>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</si>
  <si>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</si>
  <si>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</si>
  <si>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</si>
  <si>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</si>
  <si>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</si>
  <si>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</si>
  <si>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</si>
  <si>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</si>
  <si>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</si>
  <si>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</si>
  <si>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</si>
  <si>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</si>
  <si>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</si>
  <si>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</si>
  <si>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</si>
  <si>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</si>
  <si>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</si>
  <si>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</si>
  <si>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</si>
  <si>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</si>
  <si>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</si>
  <si>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</si>
  <si>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</si>
  <si>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</si>
  <si>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</si>
  <si>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</si>
  <si>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</si>
  <si>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</si>
  <si>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</si>
  <si>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</si>
  <si>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</si>
  <si>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</si>
  <si>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</si>
  <si>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</si>
  <si>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</si>
  <si>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</si>
  <si>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</si>
  <si>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</si>
  <si>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</si>
  <si>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</si>
  <si>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</si>
  <si>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</si>
  <si>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</si>
  <si>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</si>
  <si>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</si>
  <si>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</si>
  <si>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</si>
  <si>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</si>
  <si>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</si>
  <si>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</si>
  <si>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</si>
  <si>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</si>
  <si>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</si>
  <si>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</si>
  <si>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</si>
  <si>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</si>
  <si>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</si>
  <si>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</si>
  <si>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</si>
  <si>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</si>
  <si>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</si>
  <si>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</si>
  <si>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</si>
  <si>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</si>
  <si>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</si>
  <si>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</si>
  <si>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</si>
  <si>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</si>
  <si>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</si>
  <si>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</si>
  <si>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</si>
  <si>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</si>
  <si>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</si>
  <si>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</si>
  <si>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</si>
  <si>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</si>
  <si>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</si>
  <si>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</si>
  <si>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</si>
  <si>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</si>
  <si>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</si>
  <si>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</si>
  <si>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</si>
  <si>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</si>
  <si>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</si>
  <si>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</si>
  <si>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</si>
  <si>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</si>
  <si>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</si>
  <si>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</si>
  <si>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</si>
  <si>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</si>
  <si>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</si>
  <si>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</si>
  <si>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</si>
  <si>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</si>
  <si>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</si>
  <si>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</si>
  <si>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</si>
  <si>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</si>
  <si>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</si>
  <si>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</si>
  <si>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</si>
  <si>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</si>
  <si>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</si>
  <si>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</si>
  <si>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</si>
  <si>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</si>
  <si>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</si>
  <si>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</si>
  <si>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</si>
  <si>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</si>
  <si>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</si>
  <si>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</si>
  <si>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</si>
  <si>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</si>
  <si>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</si>
  <si>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</si>
  <si>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</si>
  <si>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</si>
  <si>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</si>
  <si>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</si>
  <si>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</si>
  <si>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</si>
  <si>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</si>
  <si>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</si>
  <si>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</si>
  <si>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</si>
  <si>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</si>
  <si>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</si>
  <si>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</si>
  <si>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</si>
  <si>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</si>
  <si>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</si>
  <si>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</si>
  <si>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</si>
  <si>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</si>
  <si>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</si>
  <si>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</si>
  <si>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</si>
  <si>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</si>
  <si>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</si>
  <si>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</si>
  <si>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</si>
  <si>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</si>
  <si>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</si>
  <si>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</si>
  <si>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</si>
  <si>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</si>
  <si>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</si>
  <si>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</si>
  <si>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</si>
  <si>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</si>
  <si>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</si>
  <si>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</si>
  <si>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</si>
  <si>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</si>
  <si>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</si>
  <si>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</si>
  <si>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</si>
  <si>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</si>
  <si>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</si>
  <si>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</si>
  <si>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</si>
  <si>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</si>
  <si>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</si>
  <si>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</si>
  <si>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</si>
  <si>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</si>
  <si>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</si>
  <si>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</si>
  <si>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</si>
  <si>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</si>
  <si>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</si>
  <si>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</si>
  <si>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</si>
  <si>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</si>
  <si>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</si>
  <si>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</si>
  <si>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</si>
  <si>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</si>
  <si>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</si>
  <si>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</si>
  <si>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</si>
  <si>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</si>
  <si>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</si>
  <si>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</si>
  <si>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</si>
  <si>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</si>
  <si>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</si>
  <si>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</si>
  <si>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</si>
  <si>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</si>
  <si>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</si>
  <si>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</si>
  <si>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</si>
  <si>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</si>
  <si>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</si>
  <si>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</si>
  <si>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</si>
  <si>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</si>
  <si>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</si>
  <si>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</si>
  <si>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</si>
  <si>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</si>
  <si>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</si>
  <si>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</si>
  <si>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</si>
  <si>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</si>
  <si>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</si>
  <si>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</si>
  <si>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</si>
  <si>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</si>
  <si>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</si>
  <si>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</si>
  <si>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</si>
  <si>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</si>
  <si>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</si>
  <si>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</si>
  <si>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</si>
  <si>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</si>
  <si>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</si>
  <si>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</si>
  <si>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</si>
  <si>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</si>
  <si>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</si>
  <si>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</si>
  <si>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</si>
  <si>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</si>
  <si>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</si>
  <si>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</si>
  <si>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</si>
  <si>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</si>
  <si>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</si>
  <si>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</si>
  <si>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</si>
  <si>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</si>
  <si>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</si>
  <si>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</si>
  <si>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</si>
  <si>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</si>
  <si>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</si>
  <si>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</si>
  <si>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</si>
  <si>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</si>
  <si>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</si>
  <si>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</si>
  <si>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</si>
  <si>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</si>
  <si>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</si>
  <si>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</si>
  <si>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</si>
  <si>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</si>
  <si>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</si>
  <si>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</si>
  <si>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</si>
  <si>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</si>
  <si>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</si>
  <si>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</si>
  <si>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</si>
  <si>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</si>
  <si>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</si>
  <si>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</si>
  <si>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</si>
  <si>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</si>
  <si>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</si>
  <si>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</si>
  <si>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</si>
  <si>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</si>
  <si>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</si>
  <si>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</si>
  <si>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</si>
  <si>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</si>
  <si>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</si>
  <si>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</si>
  <si>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</si>
  <si>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</si>
  <si>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</si>
  <si>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</si>
  <si>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</si>
  <si>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</si>
  <si>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</si>
  <si>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</si>
  <si>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</si>
  <si>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</si>
  <si>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</si>
  <si>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</si>
  <si>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</si>
  <si>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</si>
  <si>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</si>
  <si>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</si>
  <si>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</si>
  <si>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</si>
  <si>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</si>
  <si>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</si>
  <si>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</si>
  <si>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</si>
  <si>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</si>
  <si>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</si>
  <si>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</si>
  <si>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</si>
  <si>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</si>
  <si>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</si>
  <si>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</si>
  <si>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</si>
  <si>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</si>
  <si>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</si>
  <si>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</si>
  <si>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</si>
  <si>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</si>
  <si>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</si>
  <si>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</si>
  <si>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</si>
  <si>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</si>
  <si>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</si>
  <si>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</si>
  <si>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</si>
  <si>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</si>
  <si>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</si>
  <si>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</si>
  <si>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</si>
  <si>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</si>
  <si>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</si>
  <si>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</si>
  <si>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</si>
  <si>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</si>
  <si>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</si>
  <si>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</si>
  <si>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</si>
  <si>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</si>
  <si>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</si>
  <si>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</si>
  <si>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</si>
  <si>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</si>
  <si>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</si>
  <si>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</si>
  <si>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</si>
  <si>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</si>
  <si>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</si>
  <si>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</si>
  <si>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</si>
  <si>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</si>
  <si>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</si>
  <si>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</si>
  <si>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</si>
  <si>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</si>
  <si>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</si>
  <si>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</si>
  <si>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</si>
  <si>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</si>
  <si>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</si>
  <si>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</si>
  <si>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</si>
  <si>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</si>
  <si>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</si>
  <si>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</si>
  <si>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</si>
  <si>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</si>
  <si>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</si>
  <si>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</si>
  <si>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</si>
  <si>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</si>
  <si>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</si>
  <si>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</si>
  <si>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</si>
  <si>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</si>
  <si>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</si>
  <si>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</si>
  <si>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</si>
  <si>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</si>
  <si>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</si>
  <si>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</si>
  <si>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</si>
  <si>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</si>
  <si>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</si>
  <si>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</si>
  <si>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</si>
  <si>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</si>
  <si>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</si>
  <si>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</si>
  <si>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</si>
  <si>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</si>
  <si>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</si>
  <si>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</si>
  <si>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</si>
  <si>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</si>
  <si>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</si>
  <si>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</si>
  <si>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</si>
  <si>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</si>
  <si>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</si>
  <si>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</si>
  <si>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</si>
  <si>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</si>
  <si>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</si>
  <si>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</si>
  <si>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</si>
  <si>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</si>
  <si>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</si>
  <si>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</si>
  <si>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</si>
  <si>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</si>
  <si>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</si>
  <si>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</si>
  <si>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</si>
  <si>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</si>
  <si>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</si>
  <si>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</si>
  <si>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</si>
  <si>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</si>
  <si>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</si>
  <si>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</si>
  <si>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</si>
  <si>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</si>
  <si>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</si>
  <si>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</si>
  <si>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</si>
  <si>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</si>
  <si>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</si>
  <si>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</si>
  <si>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</si>
  <si>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</si>
  <si>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</si>
  <si>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</si>
  <si>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</si>
  <si>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</si>
  <si>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</si>
  <si>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</si>
  <si>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</si>
  <si>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</si>
  <si>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</si>
  <si>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</si>
  <si>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</si>
  <si>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</si>
  <si>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</si>
  <si>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</si>
  <si>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</si>
  <si>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</si>
  <si>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</si>
  <si>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</si>
  <si>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</si>
  <si>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</si>
  <si>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</si>
  <si>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</si>
  <si>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</si>
  <si>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</si>
  <si>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</si>
  <si>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</si>
  <si>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</si>
  <si>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</si>
  <si>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</si>
  <si>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</si>
  <si>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</si>
  <si>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</si>
  <si>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</si>
  <si>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</si>
  <si>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</si>
  <si>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</si>
  <si>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</si>
  <si>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</si>
  <si>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</si>
  <si>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</si>
  <si>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</si>
  <si>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</si>
  <si>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</si>
  <si>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</si>
  <si>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</si>
  <si>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</si>
  <si>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</si>
  <si>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</si>
  <si>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</si>
  <si>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</si>
  <si>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</si>
  <si>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</si>
  <si>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</si>
  <si>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</si>
  <si>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</si>
  <si>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</si>
  <si>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</si>
  <si>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</si>
  <si>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</si>
  <si>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</si>
  <si>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</si>
  <si>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</si>
  <si>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</si>
  <si>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</si>
  <si>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</si>
  <si>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</si>
  <si>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</si>
  <si>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</si>
  <si>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</si>
  <si>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</si>
  <si>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</si>
  <si>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</si>
  <si>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</si>
  <si>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</si>
  <si>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</si>
  <si>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</si>
  <si>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</si>
  <si>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</si>
  <si>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</si>
  <si>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</si>
  <si>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</si>
  <si>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</si>
  <si>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</si>
  <si>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</si>
  <si>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</si>
  <si>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</si>
  <si>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</si>
  <si>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</si>
  <si>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</si>
  <si>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</si>
  <si>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</si>
  <si>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</si>
  <si>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</si>
  <si>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</si>
  <si>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</si>
  <si>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</si>
  <si>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</si>
  <si>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</si>
  <si>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</si>
  <si>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</si>
  <si>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</si>
  <si>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</si>
  <si>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</si>
  <si>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</si>
  <si>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</si>
  <si>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</si>
  <si>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</si>
  <si>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</si>
  <si>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</si>
  <si>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</si>
  <si>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</si>
  <si>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</si>
  <si>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</si>
  <si>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</si>
  <si>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</si>
  <si>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</si>
  <si>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</si>
  <si>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</si>
  <si>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</si>
  <si>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</si>
  <si>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</si>
  <si>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</si>
  <si>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</si>
  <si>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</si>
  <si>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</si>
  <si>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</si>
  <si>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</si>
  <si>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</si>
  <si>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</si>
  <si>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</si>
  <si>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</si>
  <si>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</si>
  <si>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</si>
  <si>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</si>
  <si>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</si>
  <si>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</si>
  <si>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</si>
  <si>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</si>
  <si>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</si>
  <si>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</si>
  <si>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</si>
  <si>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</si>
  <si>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</si>
  <si>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</si>
  <si>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</si>
  <si>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</si>
  <si>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</si>
  <si>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</si>
  <si>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</si>
  <si>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</si>
  <si>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</si>
  <si>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</si>
  <si>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</si>
  <si>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</si>
  <si>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</si>
  <si>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</si>
  <si>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</si>
  <si>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</si>
  <si>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</si>
  <si>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</si>
  <si>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</si>
  <si>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</si>
  <si>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</si>
  <si>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</si>
  <si>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</si>
  <si>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</si>
  <si>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</si>
  <si>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</si>
  <si>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</si>
  <si>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</si>
  <si>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</si>
  <si>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</si>
  <si>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</si>
  <si>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</si>
  <si>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</si>
  <si>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</si>
  <si>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</si>
  <si>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</si>
  <si>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</si>
  <si>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</si>
  <si>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</si>
  <si>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</si>
  <si>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</si>
  <si>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</si>
  <si>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</si>
  <si>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</si>
  <si>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</si>
  <si>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</si>
  <si>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</si>
  <si>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</si>
  <si>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</si>
  <si>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</si>
  <si>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</si>
  <si>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</si>
  <si>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</si>
  <si>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</si>
  <si>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</si>
  <si>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</si>
  <si>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</si>
  <si>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</si>
  <si>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</si>
  <si>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</si>
  <si>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</si>
  <si>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</si>
  <si>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</si>
  <si>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</si>
  <si>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</si>
  <si>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</si>
  <si>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</si>
  <si>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</si>
  <si>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</si>
  <si>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</si>
  <si>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</si>
  <si>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</si>
  <si>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</si>
  <si>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</si>
  <si>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</si>
  <si>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</si>
  <si>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</si>
  <si>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</si>
  <si>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</si>
  <si>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</si>
  <si>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</si>
  <si>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</si>
  <si>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</si>
  <si>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</si>
  <si>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</si>
  <si>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</si>
  <si>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</si>
  <si>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</si>
  <si>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</si>
  <si>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</si>
  <si>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</si>
  <si>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</si>
  <si>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</si>
  <si>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</si>
  <si>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</si>
  <si>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</si>
  <si>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</si>
  <si>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</si>
  <si>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</si>
  <si>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</si>
  <si>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</si>
  <si>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</si>
  <si>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</si>
  <si>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</si>
  <si>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</si>
  <si>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</si>
  <si>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</si>
  <si>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</si>
  <si>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</si>
  <si>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</si>
  <si>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</si>
  <si>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</si>
  <si>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</si>
  <si>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</si>
  <si>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</si>
  <si>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</si>
  <si>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</si>
  <si>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</si>
  <si>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</si>
  <si>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</si>
  <si>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</si>
  <si>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</si>
  <si>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</si>
  <si>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</si>
  <si>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</si>
  <si>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</si>
  <si>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</si>
  <si>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</si>
  <si>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</si>
  <si>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</si>
  <si>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</si>
  <si>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</si>
  <si>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</si>
  <si>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</si>
  <si>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</si>
  <si>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</si>
  <si>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</si>
  <si>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</si>
  <si>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</si>
  <si>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</si>
  <si>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</si>
  <si>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</si>
  <si>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</si>
  <si>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</si>
  <si>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</si>
  <si>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</si>
  <si>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</si>
  <si>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</si>
  <si>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</si>
  <si>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</si>
  <si>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</si>
  <si>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</si>
  <si>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</si>
  <si>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</si>
  <si>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</si>
  <si>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</si>
  <si>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</si>
  <si>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</si>
  <si>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</si>
  <si>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</si>
  <si>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</si>
  <si>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</si>
  <si>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</si>
  <si>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</si>
  <si>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</si>
  <si>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</si>
  <si>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</si>
  <si>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</si>
  <si>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</si>
  <si>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</si>
  <si>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</si>
  <si>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</si>
  <si>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</si>
  <si>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</si>
  <si>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</si>
  <si>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</si>
  <si>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</si>
  <si>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</si>
  <si>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</si>
  <si>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</si>
  <si>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</si>
  <si>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</si>
  <si>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</si>
  <si>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</si>
  <si>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</si>
  <si>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</si>
  <si>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</si>
  <si>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</si>
  <si>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</si>
  <si>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</si>
  <si>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</si>
  <si>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</si>
  <si>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</si>
  <si>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</si>
  <si>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</si>
  <si>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</si>
  <si>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</si>
  <si>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</si>
  <si>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</si>
  <si>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</si>
  <si>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</si>
  <si>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</si>
  <si>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</si>
  <si>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</si>
  <si>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</si>
  <si>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</si>
  <si>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</si>
  <si>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</si>
  <si>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</si>
  <si>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</si>
  <si>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</si>
  <si>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</si>
  <si>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</si>
  <si>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</si>
  <si>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</si>
  <si>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</si>
  <si>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</si>
  <si>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</si>
  <si>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</si>
  <si>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</si>
  <si>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</si>
  <si>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</si>
  <si>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</si>
  <si>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</si>
  <si>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</si>
  <si>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</si>
  <si>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</si>
  <si>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</si>
  <si>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</si>
  <si>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</si>
  <si>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</si>
  <si>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</si>
  <si>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</si>
  <si>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</si>
  <si>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</si>
  <si>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</si>
  <si>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</si>
  <si>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</si>
  <si>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</si>
  <si>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</si>
  <si>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</si>
  <si>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</si>
  <si>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</si>
  <si>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</si>
  <si>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</si>
  <si>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</si>
  <si>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</si>
  <si>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</si>
  <si>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</si>
  <si>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</si>
  <si>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</si>
  <si>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</si>
  <si>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</si>
  <si>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</si>
  <si>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</si>
  <si>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</si>
  <si>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</si>
  <si>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</si>
  <si>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</si>
  <si>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</si>
  <si>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</si>
  <si>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</si>
  <si>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</si>
  <si>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</si>
  <si>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</si>
  <si>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</si>
  <si>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</si>
  <si>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</si>
  <si>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</si>
  <si>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</si>
  <si>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</si>
  <si>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</si>
  <si>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</si>
  <si>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</si>
  <si>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</si>
  <si>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</si>
  <si>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</si>
  <si>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</si>
  <si>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</si>
  <si>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</si>
  <si>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</si>
  <si>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</si>
  <si>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</si>
  <si>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</si>
  <si>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</si>
  <si>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</si>
  <si>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</si>
  <si>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</si>
  <si>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</si>
  <si>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</si>
  <si>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</si>
  <si>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</si>
  <si>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</si>
  <si>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</si>
  <si>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</si>
  <si>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</si>
  <si>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</si>
  <si>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</si>
  <si>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</si>
  <si>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</si>
  <si>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</si>
  <si>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</si>
  <si>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</si>
  <si>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</si>
  <si>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</si>
  <si>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</si>
  <si>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</si>
  <si>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</si>
  <si>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</si>
  <si>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</si>
  <si>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</si>
  <si>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</si>
  <si>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</si>
  <si>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</si>
  <si>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</si>
  <si>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</si>
  <si>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</si>
  <si>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</si>
  <si>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</si>
  <si>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</si>
  <si>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</si>
  <si>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</si>
  <si>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</si>
  <si>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</si>
  <si>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</si>
  <si>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</si>
  <si>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</si>
  <si>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</si>
  <si>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</si>
  <si>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</si>
  <si>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</si>
  <si>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</si>
  <si>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</si>
  <si>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</si>
  <si>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</si>
  <si>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</si>
  <si>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</si>
  <si>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</si>
  <si>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</si>
  <si>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</si>
  <si>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</si>
  <si>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</si>
  <si>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</si>
  <si>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</si>
  <si>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</si>
  <si>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</si>
  <si>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</si>
  <si>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</si>
  <si>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</si>
  <si>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</si>
  <si>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</si>
  <si>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</si>
  <si>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</si>
  <si>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</si>
  <si>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</si>
  <si>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</si>
  <si>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</si>
  <si>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</si>
  <si>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</si>
  <si>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</si>
  <si>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</si>
  <si>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</si>
  <si>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</si>
  <si>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</si>
  <si>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</si>
  <si>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</si>
  <si>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</si>
  <si>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</si>
  <si>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</si>
  <si>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</si>
  <si>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</si>
  <si>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</si>
  <si>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</si>
  <si>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</si>
  <si>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</si>
  <si>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</si>
  <si>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</si>
  <si>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</si>
  <si>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</si>
  <si>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</si>
  <si>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</si>
  <si>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</si>
  <si>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</si>
  <si>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</si>
  <si>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</si>
  <si>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</si>
  <si>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</si>
  <si>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</si>
  <si>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</si>
  <si>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</si>
  <si>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</si>
  <si>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</si>
  <si>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</si>
  <si>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</si>
  <si>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</si>
  <si>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</si>
  <si>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</si>
  <si>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</si>
  <si>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</si>
  <si>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</si>
  <si>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</si>
  <si>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</si>
  <si>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</si>
  <si>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</si>
  <si>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</si>
  <si>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</si>
  <si>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</si>
  <si>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</si>
  <si>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</si>
  <si>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</si>
  <si>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</si>
  <si>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</si>
  <si>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</si>
  <si>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</si>
  <si>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</si>
  <si>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</si>
  <si>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</si>
  <si>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</si>
  <si>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</si>
  <si>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</si>
  <si>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</si>
  <si>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</si>
  <si>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</si>
  <si>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</si>
  <si>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</si>
  <si>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</si>
  <si>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</si>
  <si>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</si>
  <si>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</si>
  <si>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</si>
  <si>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</si>
  <si>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</si>
  <si>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</si>
  <si>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</si>
  <si>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</si>
  <si>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</si>
  <si>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</si>
  <si>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</si>
  <si>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</si>
  <si>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</si>
  <si>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</si>
  <si>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</si>
  <si>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</si>
  <si>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</si>
  <si>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</si>
  <si>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</si>
  <si>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</si>
  <si>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</si>
  <si>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</si>
  <si>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</si>
  <si>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</si>
  <si>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</si>
  <si>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</si>
  <si>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</si>
  <si>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</si>
  <si>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</si>
  <si>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</si>
  <si>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</si>
  <si>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</si>
  <si>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</si>
  <si>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</si>
  <si>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</si>
  <si>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</si>
  <si>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</si>
  <si>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</si>
  <si>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</si>
  <si>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</si>
  <si>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</si>
  <si>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</si>
  <si>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</si>
  <si>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</si>
  <si>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</si>
  <si>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</si>
  <si>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</si>
  <si>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</si>
  <si>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</si>
  <si>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</si>
  <si>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</si>
  <si>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</si>
  <si>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</si>
  <si>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</si>
  <si>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</si>
  <si>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</si>
  <si>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</si>
  <si>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</si>
  <si>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</si>
  <si>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</si>
  <si>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</si>
  <si>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</si>
  <si>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</si>
  <si>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</si>
  <si>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</si>
  <si>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</si>
  <si>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</si>
  <si>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</si>
  <si>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</si>
  <si>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</si>
  <si>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</si>
  <si>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</si>
  <si>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</si>
  <si>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</si>
  <si>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</si>
  <si>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</si>
  <si>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</si>
  <si>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</si>
  <si>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</si>
  <si>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</si>
  <si>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</si>
  <si>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</si>
  <si>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</si>
  <si>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</si>
  <si>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</si>
  <si>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</si>
  <si>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</si>
  <si>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</si>
  <si>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</si>
  <si>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</si>
  <si>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</si>
  <si>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</si>
  <si>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</si>
  <si>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</si>
  <si>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</si>
  <si>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</si>
  <si>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</si>
  <si>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</si>
  <si>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</si>
  <si>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</si>
  <si>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</si>
  <si>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</si>
  <si>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</si>
  <si>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</si>
  <si>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</si>
  <si>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</si>
  <si>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</si>
  <si>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</si>
  <si>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</si>
  <si>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</si>
  <si>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</si>
  <si>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</si>
  <si>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</si>
  <si>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</si>
  <si>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</si>
  <si>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</si>
  <si>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</si>
  <si>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</si>
  <si>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</si>
  <si>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</si>
  <si>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</si>
  <si>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</si>
  <si>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</si>
  <si>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</si>
  <si>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</si>
  <si>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</si>
  <si>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</si>
  <si>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</si>
  <si>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</si>
  <si>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</si>
  <si>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</si>
  <si>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</si>
  <si>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</si>
  <si>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</si>
  <si>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</si>
  <si>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</si>
  <si>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</si>
  <si>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</si>
  <si>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</si>
  <si>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</si>
  <si>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</si>
  <si>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</si>
  <si>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</si>
  <si>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</si>
  <si>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</si>
  <si>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</si>
  <si>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</si>
  <si>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</si>
  <si>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</si>
  <si>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</si>
  <si>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</si>
  <si>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</si>
  <si>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</si>
  <si>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</si>
  <si>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</si>
  <si>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</si>
  <si>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</si>
  <si>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</si>
  <si>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</si>
  <si>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</si>
  <si>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</si>
  <si>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</si>
  <si>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</si>
  <si>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</si>
  <si>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</si>
  <si>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</si>
  <si>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</si>
  <si>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</si>
  <si>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</si>
  <si>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</si>
  <si>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</si>
  <si>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</si>
  <si>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</si>
  <si>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</si>
  <si>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</si>
  <si>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</si>
  <si>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</si>
  <si>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</si>
  <si>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</si>
  <si>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</si>
  <si>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</si>
  <si>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</si>
  <si>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</si>
  <si>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</si>
  <si>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</si>
  <si>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</si>
  <si>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</si>
  <si>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</si>
  <si>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</si>
  <si>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</si>
  <si>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</si>
  <si>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</si>
  <si>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</si>
  <si>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</si>
  <si>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</si>
  <si>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</si>
  <si>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</si>
  <si>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</si>
  <si>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</si>
  <si>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</si>
  <si>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</si>
  <si>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</si>
  <si>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</si>
  <si>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</si>
  <si>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</si>
  <si>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</si>
  <si>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</si>
  <si>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</si>
  <si>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</si>
  <si>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</si>
  <si>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</si>
  <si>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</si>
  <si>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</si>
  <si>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</si>
  <si>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</si>
  <si>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</si>
  <si>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</si>
  <si>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</si>
  <si>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</si>
  <si>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</si>
  <si>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</si>
  <si>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</si>
  <si>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</si>
  <si>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</si>
  <si>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</si>
  <si>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</si>
  <si>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</si>
  <si>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</si>
  <si>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</si>
  <si>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</si>
  <si>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</si>
  <si>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</si>
  <si>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</si>
  <si>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</si>
  <si>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</si>
  <si>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</si>
  <si>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</si>
  <si>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</si>
  <si>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</si>
  <si>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</si>
  <si>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</si>
  <si>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</si>
  <si>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</si>
  <si>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</si>
  <si>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</si>
  <si>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</si>
  <si>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</si>
  <si>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</si>
  <si>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</si>
  <si>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</si>
  <si>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</si>
  <si>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</si>
  <si>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</si>
  <si>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</si>
  <si>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</si>
  <si>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</si>
  <si>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</si>
  <si>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</si>
  <si>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</si>
  <si>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</si>
  <si>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</si>
  <si>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</si>
  <si>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</si>
  <si>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</si>
  <si>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</si>
  <si>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</si>
  <si>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</si>
  <si>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</si>
  <si>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</si>
  <si>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</si>
  <si>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</si>
  <si>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</si>
  <si>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</si>
  <si>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</si>
  <si>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</si>
  <si>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</si>
  <si>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</si>
  <si>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</si>
  <si>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</si>
  <si>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</si>
  <si>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</si>
  <si>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</si>
  <si>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</si>
  <si>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</si>
  <si>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</si>
  <si>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</si>
  <si>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</si>
  <si>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</si>
  <si>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</si>
  <si>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</si>
  <si>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</si>
  <si>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</si>
  <si>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</si>
  <si>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</si>
  <si>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</si>
  <si>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</si>
  <si>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</si>
  <si>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</si>
  <si>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</si>
  <si>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</si>
  <si>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</si>
  <si>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</si>
  <si>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</si>
  <si>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</si>
  <si>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</si>
  <si>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</si>
  <si>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</si>
  <si>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</si>
  <si>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</si>
  <si>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</si>
  <si>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</si>
  <si>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</si>
  <si>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</si>
  <si>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</si>
  <si>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</si>
  <si>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</si>
  <si>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</si>
  <si>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</si>
  <si>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</si>
  <si>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</si>
  <si>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</si>
  <si>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</si>
  <si>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</si>
  <si>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</si>
  <si>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</si>
  <si>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</si>
  <si>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</si>
  <si>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</si>
  <si>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</si>
  <si>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</si>
  <si>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</si>
  <si>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</si>
  <si>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</si>
  <si>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</si>
  <si>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</si>
  <si>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</si>
  <si>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</si>
  <si>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</si>
  <si>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</si>
  <si>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</si>
  <si>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</si>
  <si>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</si>
  <si>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</si>
  <si>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</si>
  <si>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</si>
  <si>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</si>
  <si>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</si>
  <si>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</si>
  <si>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</si>
  <si>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</si>
  <si>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</si>
  <si>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</si>
  <si>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</si>
  <si>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</si>
  <si>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</si>
  <si>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</si>
  <si>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</si>
  <si>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</si>
  <si>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</si>
  <si>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</si>
  <si>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</si>
  <si>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</si>
  <si>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</si>
  <si>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</si>
  <si>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</si>
  <si>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</si>
  <si>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</si>
  <si>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</si>
  <si>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</si>
  <si>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</si>
  <si>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</si>
  <si>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</si>
  <si>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</si>
  <si>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</si>
  <si>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</si>
  <si>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</si>
  <si>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</si>
  <si>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</si>
  <si>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</si>
  <si>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</si>
  <si>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</si>
  <si>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</si>
  <si>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</si>
  <si>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</si>
  <si>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</si>
  <si>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</si>
  <si>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</si>
  <si>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</si>
  <si>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</si>
  <si>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</si>
  <si>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</si>
  <si>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</si>
  <si>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</si>
  <si>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</si>
  <si>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</si>
  <si>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</si>
  <si>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</si>
  <si>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</si>
  <si>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</si>
  <si>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</si>
  <si>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</si>
  <si>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</si>
  <si>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</si>
  <si>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</si>
  <si>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</si>
  <si>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</si>
  <si>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</si>
  <si>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</si>
  <si>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</si>
  <si>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</si>
  <si>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</si>
  <si>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</si>
  <si>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</si>
  <si>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</si>
  <si>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</si>
  <si>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</si>
  <si>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</si>
  <si>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</si>
  <si>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</si>
  <si>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</si>
  <si>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</si>
  <si>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</si>
  <si>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</si>
  <si>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</si>
  <si>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</si>
  <si>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</si>
  <si>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</si>
  <si>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</si>
  <si>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</si>
  <si>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</si>
  <si>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</si>
  <si>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</si>
  <si>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</si>
  <si>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</si>
  <si>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</si>
  <si>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</si>
  <si>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</si>
  <si>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</si>
  <si>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</si>
  <si>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</si>
  <si>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</si>
  <si>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</si>
  <si>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</si>
  <si>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</si>
  <si>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</si>
  <si>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</si>
  <si>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</si>
  <si>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</si>
  <si>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</si>
  <si>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</si>
  <si>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</si>
  <si>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</si>
  <si>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</si>
  <si>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</si>
  <si>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</si>
  <si>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</si>
  <si>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</si>
  <si>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</si>
  <si>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</si>
  <si>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</si>
  <si>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</si>
  <si>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</si>
  <si>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</si>
  <si>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</si>
  <si>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</si>
  <si>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</si>
  <si>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</si>
  <si>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</si>
  <si>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</si>
  <si>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</si>
  <si>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</si>
  <si>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</si>
  <si>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</si>
  <si>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</si>
  <si>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</si>
  <si>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</si>
  <si>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</si>
  <si>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</si>
  <si>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</si>
  <si>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</si>
  <si>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</si>
  <si>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</si>
  <si>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</si>
  <si>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</si>
  <si>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</si>
  <si>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</si>
  <si>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</si>
  <si>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</si>
  <si>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</si>
  <si>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</si>
  <si>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</si>
  <si>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</si>
  <si>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</si>
  <si>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</si>
  <si>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</si>
  <si>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</si>
  <si>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</si>
  <si>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</si>
  <si>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</si>
  <si>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</si>
  <si>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</si>
  <si>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</si>
  <si>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</si>
  <si>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</si>
  <si>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</si>
  <si>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</si>
  <si>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</si>
  <si>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</si>
  <si>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</si>
  <si>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</si>
  <si>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</si>
  <si>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</si>
  <si>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</si>
  <si>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</si>
  <si>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</si>
  <si>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</si>
  <si>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</si>
  <si>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</si>
  <si>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</si>
  <si>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</si>
  <si>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</si>
  <si>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</si>
  <si>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</si>
  <si>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</si>
  <si>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</si>
  <si>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</si>
  <si>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</si>
  <si>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</si>
  <si>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</si>
  <si>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</si>
  <si>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</si>
  <si>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</si>
  <si>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</si>
  <si>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</si>
  <si>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</si>
  <si>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</si>
  <si>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</si>
  <si>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</si>
  <si>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</si>
  <si>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</si>
  <si>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</si>
  <si>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</si>
  <si>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</si>
  <si>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</si>
  <si>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</si>
  <si>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</si>
  <si>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</si>
  <si>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</si>
  <si>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</si>
  <si>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</si>
  <si>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</si>
  <si>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</si>
  <si>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</si>
  <si>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</si>
  <si>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</si>
  <si>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</si>
  <si>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</si>
  <si>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</si>
  <si>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</si>
  <si>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</si>
  <si>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</si>
  <si>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</si>
  <si>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</si>
  <si>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</si>
  <si>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</si>
  <si>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</si>
  <si>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</si>
  <si>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</si>
  <si>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</si>
  <si>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</si>
  <si>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</si>
  <si>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</si>
  <si>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</si>
  <si>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</si>
  <si>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</si>
  <si>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</si>
  <si>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</si>
  <si>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</si>
  <si>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</si>
  <si>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</si>
  <si>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</si>
  <si>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</si>
  <si>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</si>
  <si>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</si>
  <si>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</si>
  <si>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</si>
  <si>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</si>
  <si>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</si>
  <si>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</si>
  <si>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</si>
  <si>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</si>
  <si>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</si>
  <si>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</si>
  <si>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</si>
  <si>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</si>
  <si>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</si>
  <si>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</si>
  <si>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</si>
  <si>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</si>
  <si>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</si>
  <si>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</si>
  <si>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</si>
  <si>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</si>
  <si>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</si>
  <si>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</si>
  <si>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</si>
  <si>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</si>
  <si>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</si>
  <si>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</si>
  <si>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</si>
  <si>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</si>
  <si>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</si>
  <si>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</si>
  <si>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</si>
  <si>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</si>
  <si>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</si>
  <si>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</si>
  <si>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</si>
  <si>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</si>
  <si>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</si>
  <si>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</si>
  <si>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</si>
  <si>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</si>
  <si>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</si>
  <si>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</si>
  <si>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</si>
  <si>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</si>
  <si>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</si>
  <si>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</si>
  <si>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</si>
  <si>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</si>
  <si>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</si>
  <si>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</si>
  <si>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</si>
  <si>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</si>
  <si>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</si>
  <si>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</si>
  <si>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</si>
  <si>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</si>
  <si>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</si>
  <si>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</si>
  <si>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</si>
  <si>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</si>
  <si>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</si>
  <si>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</si>
  <si>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</si>
  <si>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</si>
  <si>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</si>
  <si>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</si>
  <si>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</si>
  <si>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</si>
  <si>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</si>
  <si>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</si>
  <si>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</si>
  <si>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</si>
  <si>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</si>
  <si>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</si>
  <si>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</si>
  <si>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</si>
  <si>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</si>
  <si>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</si>
  <si>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</si>
  <si>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</si>
  <si>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</si>
  <si>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</si>
  <si>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</si>
  <si>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</si>
  <si>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</si>
  <si>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</si>
  <si>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</si>
  <si>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</si>
  <si>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</si>
  <si>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</si>
  <si>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</si>
  <si>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</si>
  <si>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</si>
  <si>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</si>
  <si>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</si>
  <si>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</si>
  <si>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</si>
  <si>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</si>
  <si>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</si>
  <si>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</si>
  <si>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</si>
  <si>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</si>
  <si>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</si>
  <si>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</si>
  <si>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</si>
  <si>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</si>
  <si>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</si>
  <si>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</si>
  <si>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</si>
  <si>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</si>
  <si>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</si>
  <si>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</si>
  <si>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</si>
  <si>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</si>
  <si>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</si>
  <si>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</si>
  <si>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</si>
  <si>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</si>
  <si>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</si>
  <si>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</si>
  <si>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</si>
  <si>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</si>
  <si>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</si>
  <si>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</si>
  <si>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</si>
  <si>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</si>
  <si>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</si>
  <si>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</si>
  <si>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</si>
  <si>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</si>
  <si>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</si>
  <si>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</si>
  <si>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</si>
  <si>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</si>
  <si>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</si>
  <si>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</si>
  <si>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</si>
  <si>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</si>
  <si>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</si>
  <si>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</si>
  <si>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</si>
  <si>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</si>
  <si>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</si>
  <si>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</si>
  <si>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</si>
  <si>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</si>
  <si>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</si>
  <si>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</si>
  <si>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</si>
  <si>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</si>
  <si>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</si>
  <si>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</si>
  <si>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</si>
  <si>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</si>
  <si>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</si>
  <si>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</si>
  <si>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</si>
  <si>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</si>
  <si>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</si>
  <si>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</si>
  <si>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</si>
  <si>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</si>
  <si>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</si>
  <si>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</si>
  <si>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</si>
  <si>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</si>
  <si>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</si>
  <si>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</si>
  <si>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</si>
  <si>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</si>
  <si>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</si>
  <si>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</si>
  <si>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</si>
  <si>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</si>
  <si>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</si>
  <si>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</si>
  <si>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</si>
  <si>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</si>
  <si>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</si>
  <si>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</si>
  <si>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</si>
  <si>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</si>
  <si>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</si>
  <si>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</si>
  <si>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</si>
  <si>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</si>
  <si>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</si>
  <si>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</si>
  <si>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</si>
  <si>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</si>
  <si>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</si>
  <si>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</si>
  <si>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</si>
  <si>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</si>
  <si>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</si>
  <si>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</si>
  <si>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</si>
  <si>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</si>
  <si>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</si>
  <si>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</si>
  <si>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</si>
  <si>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</si>
  <si>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</si>
  <si>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</si>
  <si>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</si>
  <si>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</si>
  <si>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</si>
  <si>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</si>
  <si>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</si>
  <si>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</si>
  <si>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</si>
  <si>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</si>
  <si>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</si>
  <si>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</si>
  <si>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</si>
  <si>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</si>
  <si>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</si>
  <si>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</si>
  <si>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</si>
  <si>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</si>
  <si>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</si>
  <si>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</si>
  <si>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</si>
  <si>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</si>
  <si>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</si>
  <si>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</si>
  <si>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</si>
  <si>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</si>
  <si>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</si>
  <si>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</si>
  <si>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</si>
  <si>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</si>
  <si>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</si>
  <si>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</si>
  <si>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</si>
  <si>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</si>
  <si>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</si>
  <si>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</si>
  <si>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</si>
  <si>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</si>
  <si>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</si>
  <si>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</si>
  <si>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</si>
  <si>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</si>
  <si>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</si>
  <si>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</si>
  <si>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</si>
  <si>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</si>
  <si>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</si>
  <si>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</si>
  <si>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</si>
  <si>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</si>
  <si>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</si>
  <si>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</si>
  <si>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</si>
  <si>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</si>
  <si>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</si>
  <si>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</si>
  <si>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</si>
  <si>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</si>
  <si>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</si>
  <si>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</si>
  <si>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</si>
  <si>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</si>
  <si>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</si>
  <si>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</si>
  <si>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</si>
  <si>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</si>
  <si>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</si>
  <si>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</si>
  <si>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</si>
  <si>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</si>
  <si>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</si>
  <si>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</si>
  <si>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</si>
  <si>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</si>
  <si>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</si>
  <si>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</si>
  <si>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</si>
  <si>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</si>
  <si>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</si>
  <si>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</si>
  <si>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</si>
  <si>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</si>
  <si>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</si>
  <si>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</si>
  <si>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</si>
  <si>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</si>
  <si>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</si>
  <si>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</si>
  <si>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</si>
  <si>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</si>
  <si>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</si>
  <si>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</si>
  <si>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</si>
  <si>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</si>
  <si>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</si>
  <si>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</si>
  <si>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</si>
  <si>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</si>
  <si>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</si>
  <si>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</si>
  <si>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</si>
  <si>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</si>
  <si>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</si>
  <si>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</si>
  <si>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</si>
  <si>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</si>
  <si>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</si>
  <si>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</si>
  <si>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</si>
  <si>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</si>
  <si>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</si>
  <si>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</si>
  <si>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</si>
  <si>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</si>
  <si>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</si>
  <si>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</si>
  <si>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</si>
  <si>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</si>
  <si>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</si>
  <si>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</si>
  <si>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</si>
  <si>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</si>
  <si>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</si>
  <si>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</si>
  <si>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</si>
  <si>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</si>
  <si>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</si>
  <si>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</si>
  <si>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</si>
  <si>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</si>
  <si>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</si>
  <si>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</si>
  <si>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</si>
  <si>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</si>
  <si>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</si>
  <si>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</si>
  <si>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</si>
  <si>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</si>
  <si>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</si>
  <si>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</si>
  <si>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</si>
  <si>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</si>
  <si>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</si>
  <si>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</si>
  <si>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</si>
  <si>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</si>
  <si>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</si>
  <si>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</si>
  <si>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</si>
  <si>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</si>
  <si>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</si>
  <si>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</si>
  <si>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</si>
  <si>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</si>
  <si>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</si>
  <si>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</si>
  <si>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</si>
  <si>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</si>
  <si>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</si>
  <si>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</si>
  <si>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</si>
  <si>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</si>
  <si>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</si>
  <si>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</si>
  <si>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</si>
  <si>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</si>
  <si>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</si>
  <si>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</si>
  <si>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</si>
  <si>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</si>
  <si>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</si>
  <si>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</si>
  <si>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</si>
  <si>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</si>
  <si>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</si>
  <si>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</si>
  <si>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</si>
  <si>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</si>
  <si>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</si>
  <si>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</si>
  <si>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</si>
  <si>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</si>
  <si>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</si>
  <si>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</si>
  <si>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</si>
  <si>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</si>
  <si>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</si>
  <si>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</si>
  <si>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</si>
  <si>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</si>
  <si>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</si>
  <si>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</si>
  <si>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</si>
  <si>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</si>
  <si>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</si>
  <si>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</si>
  <si>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</si>
  <si>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</si>
  <si>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</si>
  <si>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</si>
  <si>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</si>
  <si>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</si>
  <si>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</si>
  <si>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</si>
  <si>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</si>
  <si>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</si>
  <si>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</si>
  <si>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</si>
  <si>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</si>
  <si>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</si>
  <si>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</si>
  <si>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</si>
  <si>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</si>
  <si>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</si>
  <si>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</si>
  <si>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</si>
  <si>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</si>
  <si>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</si>
  <si>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</si>
  <si>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</si>
  <si>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</si>
  <si>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</si>
  <si>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</si>
  <si>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</si>
  <si>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</si>
  <si>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</si>
  <si>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</si>
  <si>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</si>
  <si>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</si>
  <si>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</si>
  <si>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</si>
  <si>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</si>
  <si>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</si>
  <si>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</si>
  <si>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</si>
  <si>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</si>
  <si>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</si>
  <si>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</si>
  <si>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</si>
  <si>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</si>
  <si>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</si>
  <si>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</si>
  <si>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</si>
  <si>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</si>
  <si>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</si>
  <si>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</si>
  <si>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</si>
  <si>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</si>
  <si>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</si>
  <si>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</si>
  <si>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</si>
  <si>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</si>
  <si>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</si>
  <si>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</si>
  <si>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</si>
  <si>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</si>
  <si>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</si>
  <si>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</si>
  <si>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</si>
  <si>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</si>
  <si>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</si>
  <si>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</si>
  <si>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</si>
  <si>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</si>
  <si>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</si>
  <si>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</si>
  <si>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</si>
  <si>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</si>
  <si>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</si>
  <si>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</si>
  <si>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</si>
  <si>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</si>
  <si>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</si>
  <si>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</si>
  <si>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</si>
  <si>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</si>
  <si>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</si>
  <si>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</si>
  <si>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</si>
  <si>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</si>
  <si>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</si>
  <si>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</si>
  <si>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</si>
  <si>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</si>
  <si>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</si>
  <si>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</si>
  <si>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</si>
  <si>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</si>
  <si>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</si>
  <si>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</si>
  <si>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</si>
  <si>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</si>
  <si>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</si>
  <si>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</si>
  <si>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</si>
  <si>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</si>
  <si>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</si>
  <si>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</si>
  <si>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</si>
  <si>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</si>
  <si>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</si>
  <si>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</si>
  <si>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</si>
  <si>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</si>
  <si>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</si>
  <si>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</si>
  <si>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</si>
  <si>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</si>
  <si>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</si>
  <si>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</si>
  <si>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</si>
  <si>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</si>
  <si>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</si>
  <si>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</si>
  <si>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</si>
  <si>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</si>
  <si>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</si>
  <si>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</si>
  <si>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</si>
  <si>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</si>
  <si>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</si>
  <si>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</si>
  <si>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</si>
  <si>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</si>
  <si>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</si>
  <si>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</si>
  <si>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</si>
  <si>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</si>
  <si>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</si>
  <si>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</si>
  <si>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</si>
  <si>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</si>
  <si>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</si>
  <si>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</si>
  <si>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</si>
  <si>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</si>
  <si>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</si>
  <si>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</si>
  <si>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</si>
  <si>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</si>
  <si>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</si>
  <si>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</si>
  <si>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</si>
  <si>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</si>
  <si>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</si>
  <si>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</si>
  <si>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</si>
  <si>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</si>
  <si>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</si>
  <si>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</si>
  <si>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</si>
  <si>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</si>
  <si>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</si>
  <si>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</si>
  <si>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</si>
  <si>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</si>
  <si>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</si>
  <si>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</si>
  <si>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</si>
  <si>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</si>
  <si>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</si>
  <si>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</si>
  <si>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</si>
  <si>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</si>
  <si>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</si>
  <si>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</si>
  <si>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</si>
  <si>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</si>
  <si>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</si>
  <si>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</si>
  <si>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</si>
  <si>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</si>
  <si>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</si>
  <si>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</si>
  <si>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</si>
  <si>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</si>
  <si>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</si>
  <si>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</si>
  <si>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</si>
  <si>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</si>
  <si>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</si>
  <si>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</si>
  <si>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</si>
  <si>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</si>
  <si>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</si>
  <si>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</si>
  <si>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</si>
  <si>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</si>
  <si>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</si>
  <si>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</si>
  <si>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</si>
  <si>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</si>
  <si>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</si>
  <si>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</si>
  <si>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</si>
  <si>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</si>
  <si>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</si>
  <si>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</si>
  <si>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</si>
  <si>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</si>
  <si>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</si>
  <si>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</si>
  <si>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</si>
  <si>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</si>
  <si>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</si>
  <si>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</si>
  <si>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</si>
  <si>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</si>
  <si>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</si>
  <si>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</si>
  <si>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</si>
  <si>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</si>
  <si>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</si>
  <si>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</si>
  <si>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</si>
  <si>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</si>
  <si>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</si>
  <si>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</si>
  <si>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</si>
  <si>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</si>
  <si>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</si>
  <si>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</si>
  <si>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</si>
  <si>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</si>
  <si>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</si>
  <si>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</si>
  <si>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</si>
  <si>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</si>
  <si>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</si>
  <si>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</si>
  <si>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</si>
  <si>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</si>
  <si>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</si>
  <si>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</si>
  <si>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</si>
  <si>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</si>
  <si>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</si>
  <si>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</si>
  <si>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</si>
  <si>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</si>
  <si>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</si>
  <si>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</si>
  <si>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</si>
  <si>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</si>
  <si>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</si>
  <si>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</si>
  <si>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</si>
  <si>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</si>
  <si>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</si>
  <si>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</si>
  <si>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</si>
  <si>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</si>
  <si>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</si>
  <si>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</si>
  <si>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</si>
  <si>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</si>
  <si>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</si>
  <si>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</si>
  <si>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</si>
  <si>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</si>
  <si>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</si>
  <si>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</si>
  <si>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</si>
  <si>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</si>
  <si>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</si>
  <si>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</si>
  <si>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</si>
  <si>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</si>
  <si>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</si>
  <si>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</si>
  <si>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</si>
  <si>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</si>
  <si>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</si>
  <si>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</si>
  <si>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</si>
  <si>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</si>
  <si>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</si>
  <si>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</si>
  <si>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</si>
  <si>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</si>
  <si>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</si>
  <si>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</si>
  <si>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</si>
  <si>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</si>
  <si>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</si>
  <si>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</si>
  <si>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</si>
  <si>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</si>
  <si>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</si>
  <si>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</si>
  <si>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</si>
  <si>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</si>
  <si>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</si>
  <si>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</si>
  <si>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</si>
  <si>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</si>
  <si>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</si>
  <si>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</si>
  <si>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</si>
  <si>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</si>
  <si>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</si>
  <si>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</si>
  <si>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</si>
  <si>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</si>
  <si>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</si>
  <si>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</si>
  <si>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</si>
  <si>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</si>
  <si>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</si>
  <si>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</si>
  <si>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</si>
  <si>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</si>
  <si>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</si>
  <si>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</si>
  <si>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</si>
  <si>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</si>
  <si>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</si>
  <si>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</si>
  <si>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</si>
  <si>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</si>
  <si>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</si>
  <si>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</si>
  <si>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</si>
  <si>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</si>
  <si>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</si>
  <si>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</si>
  <si>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</si>
  <si>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</si>
  <si>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</si>
  <si>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</si>
  <si>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</si>
  <si>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</si>
  <si>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</si>
  <si>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</si>
  <si>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</si>
  <si>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</si>
  <si>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</si>
  <si>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</si>
  <si>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</si>
  <si>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</si>
  <si>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</si>
  <si>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</si>
  <si>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</si>
  <si>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</si>
  <si>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</si>
  <si>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</si>
  <si>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</si>
  <si>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</si>
  <si>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</si>
  <si>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</si>
  <si>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</si>
  <si>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</si>
  <si>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</si>
  <si>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</si>
  <si>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</si>
  <si>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</si>
  <si>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</si>
  <si>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</si>
  <si>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</si>
  <si>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</si>
  <si>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</si>
  <si>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</si>
  <si>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</si>
  <si>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</si>
  <si>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</si>
  <si>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</si>
  <si>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</si>
  <si>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</si>
  <si>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</si>
  <si>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</si>
  <si>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</si>
  <si>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</si>
  <si>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</si>
  <si>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</si>
  <si>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</si>
  <si>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</si>
  <si>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</si>
  <si>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</si>
  <si>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</si>
  <si>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</si>
  <si>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</si>
  <si>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</si>
  <si>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</si>
  <si>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</si>
  <si>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</si>
  <si>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</si>
  <si>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</si>
  <si>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</si>
  <si>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</si>
  <si>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</si>
  <si>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</si>
  <si>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</si>
  <si>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</si>
  <si>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</si>
  <si>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</si>
  <si>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</si>
  <si>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</si>
  <si>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</si>
  <si>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</si>
  <si>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</si>
  <si>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</si>
  <si>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</si>
  <si>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</si>
  <si>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</si>
  <si>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</si>
  <si>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</si>
  <si>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</si>
  <si>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</si>
  <si>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</si>
  <si>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</si>
  <si>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</si>
  <si>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</si>
  <si>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</si>
  <si>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</si>
  <si>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</si>
  <si>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</si>
  <si>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</si>
  <si>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</si>
  <si>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</si>
  <si>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</si>
  <si>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</si>
  <si>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</si>
  <si>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</si>
  <si>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</si>
  <si>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</si>
  <si>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</si>
  <si>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</si>
  <si>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</si>
  <si>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</si>
  <si>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</si>
  <si>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</si>
  <si>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</si>
  <si>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</si>
  <si>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</si>
  <si>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</si>
  <si>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</si>
  <si>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</si>
  <si>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</si>
  <si>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</si>
  <si>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</si>
  <si>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</si>
  <si>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</si>
  <si>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</si>
  <si>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</si>
  <si>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</si>
  <si>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</si>
  <si>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</si>
  <si>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</si>
  <si>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</si>
  <si>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</si>
  <si>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</si>
  <si>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</si>
  <si>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</si>
  <si>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</si>
  <si>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</si>
  <si>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</si>
  <si>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</si>
  <si>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</si>
  <si>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</si>
  <si>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</si>
  <si>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</si>
  <si>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</si>
  <si>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</si>
  <si>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</si>
  <si>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</si>
  <si>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</si>
  <si>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</si>
  <si>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</si>
  <si>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</si>
  <si>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</si>
  <si>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</si>
  <si>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</si>
  <si>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</si>
  <si>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</si>
  <si>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</si>
  <si>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</si>
  <si>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</si>
  <si>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</si>
  <si>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</si>
  <si>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</si>
  <si>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</si>
  <si>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</si>
  <si>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</si>
  <si>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</si>
  <si>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</si>
  <si>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</si>
  <si>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</si>
  <si>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</si>
  <si>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</si>
  <si>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</si>
  <si>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</si>
  <si>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</si>
  <si>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</si>
  <si>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</si>
  <si>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</si>
  <si>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</si>
  <si>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</si>
  <si>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</si>
  <si>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</si>
  <si>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</si>
  <si>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</si>
  <si>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</si>
  <si>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</si>
  <si>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</si>
  <si>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</si>
  <si>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</si>
  <si>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</si>
  <si>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</si>
  <si>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</si>
  <si>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</si>
  <si>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</si>
  <si>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</si>
  <si>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</si>
  <si>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</si>
  <si>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</si>
  <si>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</si>
  <si>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</si>
  <si>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</si>
  <si>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</si>
  <si>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</si>
  <si>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</si>
  <si>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</si>
  <si>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</si>
  <si>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</si>
  <si>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</si>
  <si>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</si>
  <si>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</si>
  <si>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</si>
  <si>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</si>
  <si>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</si>
  <si>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</si>
  <si>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</si>
  <si>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</si>
  <si>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</si>
  <si>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</si>
  <si>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</si>
  <si>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</si>
  <si>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</si>
  <si>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</si>
  <si>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</si>
  <si>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</si>
  <si>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</si>
  <si>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</si>
  <si>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</si>
  <si>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</si>
  <si>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</si>
  <si>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</si>
  <si>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</si>
  <si>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</si>
  <si>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</si>
  <si>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</si>
  <si>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</si>
  <si>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</si>
  <si>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</si>
  <si>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</si>
  <si>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</si>
  <si>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</si>
  <si>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</si>
  <si>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</si>
  <si>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</si>
  <si>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</si>
  <si>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</si>
  <si>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</si>
  <si>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</si>
  <si>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</si>
  <si>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</si>
  <si>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</si>
  <si>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</si>
  <si>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</si>
  <si>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</si>
  <si>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</si>
  <si>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</si>
  <si>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</si>
  <si>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</si>
  <si>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</si>
  <si>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</si>
  <si>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</si>
  <si>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</si>
  <si>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</si>
  <si>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</si>
  <si>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</si>
  <si>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</si>
  <si>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</si>
  <si>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</si>
  <si>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</si>
  <si>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</si>
  <si>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</si>
  <si>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</si>
  <si>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</si>
  <si>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</si>
  <si>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</si>
  <si>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</si>
  <si>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</si>
  <si>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</si>
  <si>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</si>
  <si>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</si>
  <si>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</si>
  <si>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</si>
  <si>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</si>
  <si>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</si>
  <si>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</si>
  <si>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</si>
  <si>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</si>
  <si>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</si>
  <si>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</si>
  <si>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</si>
  <si>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</si>
  <si>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</si>
  <si>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</si>
  <si>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</si>
  <si>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</si>
  <si>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</si>
  <si>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</si>
  <si>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</si>
  <si>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</si>
  <si>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</si>
  <si>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</si>
  <si>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</si>
  <si>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</si>
  <si>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</si>
  <si>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</si>
  <si>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</si>
  <si>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</si>
  <si>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</si>
  <si>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</si>
  <si>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</si>
  <si>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</si>
  <si>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</si>
  <si>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</si>
  <si>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</si>
  <si>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</si>
  <si>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</si>
  <si>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</si>
  <si>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</si>
  <si>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</si>
  <si>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</si>
  <si>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</si>
  <si>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</si>
  <si>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</si>
  <si>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</si>
  <si>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</si>
  <si>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</si>
  <si>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</si>
  <si>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</si>
  <si>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</si>
  <si>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</si>
  <si>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</si>
  <si>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</si>
  <si>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</si>
  <si>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</si>
  <si>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</si>
  <si>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</si>
  <si>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</si>
  <si>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</si>
  <si>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</si>
  <si>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</si>
  <si>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</si>
  <si>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</si>
  <si>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</si>
  <si>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</si>
  <si>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</si>
  <si>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</si>
  <si>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</si>
  <si>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</si>
  <si>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</si>
  <si>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</si>
  <si>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</si>
  <si>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</si>
  <si>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</si>
  <si>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</si>
  <si>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</si>
  <si>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</si>
  <si>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</si>
  <si>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</si>
  <si>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</si>
  <si>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</si>
  <si>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</si>
  <si>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</si>
  <si>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</si>
  <si>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</si>
  <si>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</si>
  <si>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</si>
  <si>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</si>
  <si>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</si>
  <si>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</si>
  <si>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</si>
  <si>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</si>
  <si>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</si>
  <si>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</si>
  <si>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</si>
  <si>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</si>
  <si>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</si>
  <si>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</si>
  <si>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</si>
  <si>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</si>
  <si>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</si>
  <si>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</si>
  <si>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</si>
  <si>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</si>
  <si>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</si>
  <si>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</si>
  <si>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</si>
  <si>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</si>
  <si>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</si>
  <si>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</si>
  <si>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</si>
  <si>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</si>
  <si>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</si>
  <si>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</si>
  <si>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</si>
  <si>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</si>
  <si>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</si>
  <si>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</si>
  <si>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</si>
  <si>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</si>
  <si>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</si>
  <si>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</si>
  <si>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</si>
  <si>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</si>
  <si>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</si>
  <si>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</si>
  <si>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</si>
  <si>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</si>
  <si>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</si>
  <si>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</si>
  <si>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</si>
  <si>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</si>
  <si>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</si>
  <si>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</si>
  <si>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</si>
  <si>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</si>
  <si>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</si>
  <si>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</si>
  <si>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</si>
  <si>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</si>
  <si>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</si>
  <si>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</si>
  <si>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</si>
  <si>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</si>
  <si>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</si>
  <si>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</si>
  <si>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</si>
  <si>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</si>
  <si>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</si>
  <si>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</si>
  <si>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</si>
  <si>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</si>
  <si>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</si>
  <si>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</si>
  <si>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</si>
  <si>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</si>
  <si>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</si>
  <si>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</si>
  <si>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</si>
  <si>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</si>
  <si>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</si>
  <si>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</si>
  <si>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</si>
  <si>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</si>
  <si>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</si>
  <si>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</si>
  <si>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</si>
  <si>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</si>
  <si>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</si>
  <si>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</si>
  <si>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</si>
  <si>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</si>
  <si>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</si>
  <si>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</si>
  <si>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</si>
  <si>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</si>
  <si>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</si>
  <si>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</si>
  <si>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</si>
  <si>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</si>
  <si>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</si>
  <si>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</si>
  <si>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</si>
  <si>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</si>
  <si>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</si>
  <si>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</si>
  <si>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</si>
  <si>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</si>
  <si>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</si>
  <si>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</si>
  <si>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</si>
  <si>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</si>
  <si>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</si>
  <si>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</si>
  <si>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</si>
  <si>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</si>
  <si>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</si>
  <si>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</si>
  <si>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</si>
  <si>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</si>
  <si>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</si>
  <si>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</si>
  <si>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</si>
  <si>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</si>
  <si>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</si>
  <si>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</si>
  <si>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</si>
  <si>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</si>
  <si>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</si>
  <si>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</si>
  <si>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</si>
  <si>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</si>
  <si>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</si>
  <si>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</si>
  <si>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</si>
  <si>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</si>
  <si>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</si>
  <si>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</si>
  <si>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</si>
  <si>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</si>
  <si>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</si>
  <si>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</si>
  <si>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</si>
  <si>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</si>
  <si>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</si>
  <si>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</si>
  <si>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</si>
  <si>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</si>
  <si>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</si>
  <si>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</si>
  <si>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</si>
  <si>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</si>
  <si>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</si>
  <si>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</si>
  <si>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</si>
  <si>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</si>
  <si>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</si>
  <si>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</si>
  <si>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</si>
  <si>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</si>
  <si>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</si>
  <si>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</si>
  <si>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</si>
  <si>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</si>
  <si>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</si>
  <si>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</si>
  <si>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</si>
  <si>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</si>
  <si>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</si>
  <si>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</si>
  <si>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</si>
  <si>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</si>
  <si>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</si>
  <si>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</si>
  <si>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</si>
  <si>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</si>
  <si>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</si>
  <si>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</si>
  <si>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</si>
  <si>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</si>
  <si>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</si>
  <si>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</si>
  <si>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</si>
  <si>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</si>
  <si>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</si>
  <si>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</si>
  <si>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</si>
  <si>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</si>
  <si>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</si>
  <si>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</si>
  <si>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</si>
  <si>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</si>
  <si>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</si>
  <si>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</si>
  <si>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</si>
  <si>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</si>
  <si>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</si>
  <si>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</si>
  <si>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</si>
  <si>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</si>
  <si>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</si>
  <si>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</si>
  <si>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</si>
  <si>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</si>
  <si>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</si>
  <si>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</si>
  <si>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</si>
  <si>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</si>
  <si>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</si>
  <si>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</si>
  <si>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</si>
  <si>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</si>
  <si>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</si>
  <si>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</si>
  <si>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</si>
  <si>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</si>
  <si>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</si>
  <si>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</si>
  <si>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</si>
  <si>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</si>
  <si>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</si>
  <si>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</si>
  <si>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</si>
  <si>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</si>
  <si>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</si>
  <si>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</si>
  <si>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</si>
  <si>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</si>
  <si>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</si>
  <si>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</si>
  <si>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</si>
  <si>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</si>
  <si>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</si>
  <si>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</si>
  <si>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</si>
  <si>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</si>
  <si>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</si>
  <si>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</si>
  <si>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</si>
  <si>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</si>
  <si>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</si>
  <si>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</si>
  <si>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</si>
  <si>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</si>
  <si>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</si>
  <si>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</si>
  <si>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</si>
  <si>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</si>
  <si>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</si>
  <si>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</si>
  <si>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</si>
  <si>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</si>
  <si>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</si>
  <si>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</si>
  <si>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</si>
  <si>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</si>
  <si>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</si>
  <si>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</si>
  <si>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</si>
  <si>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</si>
  <si>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</si>
  <si>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</si>
  <si>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</si>
  <si>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</si>
  <si>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</si>
  <si>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</si>
  <si>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</si>
  <si>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</si>
  <si>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</si>
  <si>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</si>
  <si>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</si>
  <si>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</si>
  <si>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</si>
  <si>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</si>
  <si>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</si>
  <si>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</si>
  <si>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</si>
  <si>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</si>
  <si>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</si>
  <si>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</si>
  <si>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</si>
  <si>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</si>
  <si>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</si>
  <si>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</si>
  <si>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</si>
  <si>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</si>
  <si>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</si>
  <si>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</si>
  <si>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</si>
  <si>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</si>
  <si>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</si>
  <si>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</si>
  <si>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</si>
  <si>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</si>
  <si>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</si>
  <si>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</si>
  <si>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</si>
  <si>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</si>
  <si>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</si>
  <si>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</si>
  <si>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</si>
  <si>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</si>
  <si>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</si>
  <si>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</si>
  <si>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</si>
  <si>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</si>
  <si>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</si>
  <si>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</si>
  <si>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</si>
  <si>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</si>
  <si>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</si>
  <si>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</si>
  <si>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</si>
  <si>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</si>
  <si>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</si>
  <si>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</si>
  <si>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</si>
  <si>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</si>
  <si>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</si>
  <si>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</si>
  <si>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</si>
  <si>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</si>
  <si>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</si>
  <si>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</si>
  <si>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</si>
  <si>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</si>
  <si>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</si>
  <si>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</si>
  <si>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</si>
  <si>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</si>
  <si>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</si>
  <si>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</si>
  <si>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</si>
  <si>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</si>
  <si>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</si>
  <si>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</si>
  <si>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</si>
  <si>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</si>
  <si>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</si>
  <si>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</si>
  <si>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</si>
  <si>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</si>
  <si>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</si>
  <si>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</si>
  <si>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</si>
  <si>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</si>
  <si>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</si>
  <si>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</si>
  <si>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</si>
  <si>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</si>
  <si>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</si>
  <si>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</si>
  <si>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</si>
  <si>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</si>
  <si>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</si>
  <si>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</si>
  <si>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</si>
  <si>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</si>
  <si>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</si>
  <si>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</si>
  <si>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</si>
  <si>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</si>
  <si>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</si>
  <si>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</si>
  <si>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</si>
  <si>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</si>
  <si>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</si>
  <si>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</si>
  <si>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</si>
  <si>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</si>
  <si>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</si>
  <si>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</si>
  <si>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</si>
  <si>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</si>
  <si>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</si>
  <si>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</si>
  <si>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</si>
  <si>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</si>
  <si>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</si>
  <si>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</si>
  <si>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</si>
  <si>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</si>
  <si>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</si>
  <si>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</si>
  <si>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</si>
  <si>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</si>
  <si>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</si>
  <si>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</si>
  <si>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</si>
  <si>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</si>
  <si>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</si>
  <si>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</si>
  <si>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</si>
  <si>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</si>
  <si>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</si>
  <si>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</si>
  <si>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</si>
  <si>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</si>
  <si>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</si>
  <si>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</si>
  <si>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</si>
  <si>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</si>
  <si>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</si>
  <si>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</si>
  <si>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</si>
  <si>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</si>
  <si>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</si>
  <si>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</si>
  <si>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</si>
  <si>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</si>
  <si>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</si>
  <si>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</si>
  <si>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</si>
  <si>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</si>
  <si>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</si>
  <si>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</si>
  <si>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</si>
  <si>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</si>
  <si>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</si>
  <si>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</si>
  <si>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</si>
  <si>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</si>
  <si>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</si>
  <si>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</si>
  <si>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</si>
  <si>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</si>
  <si>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</si>
  <si>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</si>
  <si>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</si>
  <si>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</si>
  <si>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</si>
  <si>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</si>
  <si>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</si>
  <si>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</si>
  <si>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</si>
  <si>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</si>
  <si>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</si>
  <si>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</si>
  <si>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</si>
  <si>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</si>
  <si>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</si>
  <si>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</si>
  <si>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</si>
  <si>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</si>
  <si>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</si>
  <si>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</si>
  <si>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</si>
  <si>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</si>
  <si>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</si>
  <si>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</si>
  <si>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</si>
  <si>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</si>
  <si>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</si>
  <si>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</si>
  <si>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</si>
  <si>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</si>
  <si>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</si>
  <si>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</si>
  <si>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</si>
  <si>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</si>
  <si>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</si>
  <si>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</si>
  <si>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</si>
  <si>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</si>
  <si>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</si>
  <si>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</si>
  <si>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</si>
  <si>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</si>
  <si>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</si>
  <si>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</si>
  <si>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</si>
  <si>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</si>
  <si>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</si>
  <si>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</si>
  <si>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</si>
  <si>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</si>
  <si>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</si>
  <si>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</si>
  <si>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</si>
  <si>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</si>
  <si>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</si>
  <si>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</si>
  <si>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</si>
  <si>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</si>
  <si>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</si>
  <si>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</si>
  <si>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</si>
  <si>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</si>
  <si>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</si>
  <si>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</si>
  <si>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</si>
  <si>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</si>
  <si>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</si>
  <si>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</si>
  <si>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</si>
  <si>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</si>
  <si>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</si>
  <si>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</si>
  <si>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</si>
  <si>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</si>
  <si>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</si>
  <si>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</si>
  <si>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</si>
  <si>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</si>
  <si>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</si>
  <si>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</si>
  <si>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</si>
  <si>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</si>
  <si>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</si>
  <si>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</si>
  <si>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</si>
  <si>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</si>
  <si>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</si>
  <si>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</si>
  <si>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</si>
  <si>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</si>
  <si>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</si>
  <si>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</si>
  <si>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</si>
  <si>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</si>
  <si>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</si>
  <si>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</si>
  <si>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</si>
  <si>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</si>
  <si>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</si>
  <si>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</si>
  <si>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</si>
  <si>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</si>
  <si>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</si>
  <si>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</si>
  <si>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</si>
  <si>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</si>
  <si>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</si>
  <si>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</si>
  <si>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</si>
  <si>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</si>
  <si>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</si>
  <si>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</si>
  <si>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</si>
  <si>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</si>
  <si>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</si>
  <si>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</si>
  <si>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</si>
  <si>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</si>
  <si>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</si>
  <si>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</si>
  <si>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</si>
  <si>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</si>
  <si>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</si>
  <si>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</si>
  <si>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</si>
  <si>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</si>
  <si>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</si>
  <si>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</si>
  <si>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</si>
  <si>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</si>
  <si>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</si>
  <si>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</si>
  <si>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</si>
  <si>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</si>
  <si>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</si>
  <si>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</si>
  <si>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</si>
  <si>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</si>
  <si>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</si>
  <si>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</si>
  <si>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</si>
  <si>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</si>
  <si>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</si>
  <si>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</si>
  <si>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</si>
  <si>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</si>
  <si>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</si>
  <si>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</si>
  <si>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</si>
  <si>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</si>
  <si>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</si>
  <si>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</si>
  <si>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</si>
  <si>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</si>
  <si>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</si>
  <si>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</si>
  <si>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</si>
  <si>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</si>
  <si>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</si>
  <si>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</si>
  <si>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</si>
  <si>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</si>
  <si>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</si>
  <si>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</si>
  <si>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</si>
  <si>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</si>
  <si>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</si>
  <si>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</si>
  <si>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</si>
  <si>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</si>
  <si>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</si>
  <si>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</si>
  <si>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</si>
  <si>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</si>
  <si>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</si>
  <si>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</si>
  <si>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</si>
  <si>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</si>
  <si>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</si>
  <si>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</si>
  <si>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</si>
  <si>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</si>
  <si>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</si>
  <si>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</si>
  <si>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</si>
  <si>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</si>
  <si>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</si>
  <si>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</si>
  <si>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</si>
  <si>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</si>
  <si>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</si>
  <si>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</si>
  <si>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</si>
  <si>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</si>
  <si>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</si>
  <si>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</si>
  <si>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</si>
  <si>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</si>
  <si>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</si>
  <si>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</si>
  <si>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</si>
  <si>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</si>
  <si>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</si>
  <si>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</si>
  <si>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</si>
  <si>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</si>
  <si>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</si>
  <si>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</si>
  <si>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</si>
  <si>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</si>
  <si>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</si>
  <si>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</si>
  <si>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</si>
  <si>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</si>
  <si>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</si>
  <si>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</si>
  <si>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</si>
  <si>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</si>
  <si>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</si>
  <si>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</si>
  <si>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</si>
  <si>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</si>
  <si>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</si>
  <si>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</si>
  <si>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</si>
  <si>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</si>
  <si>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</si>
  <si>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</si>
  <si>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</si>
  <si>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</si>
  <si>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</si>
  <si>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</si>
  <si>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</si>
  <si>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</si>
  <si>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</si>
  <si>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</si>
  <si>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</si>
  <si>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</si>
  <si>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</si>
  <si>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</si>
  <si>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</si>
  <si>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</si>
  <si>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</si>
  <si>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</si>
  <si>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</si>
  <si>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</si>
  <si>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</si>
  <si>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</si>
  <si>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</si>
  <si>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</si>
  <si>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</si>
  <si>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</si>
  <si>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</si>
  <si>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</si>
  <si>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</si>
  <si>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</si>
  <si>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</si>
  <si>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</si>
  <si>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</si>
  <si>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</si>
  <si>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</si>
  <si>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</si>
  <si>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</si>
  <si>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</si>
  <si>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</si>
  <si>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</si>
  <si>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</si>
  <si>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</si>
  <si>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</si>
  <si>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</si>
  <si>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</si>
  <si>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</si>
  <si>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</si>
  <si>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</si>
  <si>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</si>
  <si>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</si>
  <si>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</si>
  <si>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</si>
  <si>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</si>
  <si>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</si>
  <si>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</si>
  <si>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</si>
  <si>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</si>
  <si>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</si>
  <si>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</si>
  <si>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</si>
  <si>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</si>
  <si>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</si>
  <si>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</si>
  <si>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</si>
  <si>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</si>
  <si>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</si>
  <si>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</si>
  <si>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</si>
  <si>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</si>
  <si>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</si>
  <si>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</si>
  <si>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</si>
  <si>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</si>
  <si>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</si>
  <si>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</si>
  <si>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</si>
  <si>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</si>
  <si>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</si>
  <si>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</si>
  <si>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</si>
  <si>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</si>
  <si>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</si>
  <si>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</si>
  <si>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</si>
  <si>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</si>
  <si>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</si>
  <si>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</si>
  <si>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</si>
  <si>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</si>
  <si>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</si>
  <si>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</si>
  <si>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</si>
  <si>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</si>
  <si>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</si>
  <si>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</si>
  <si>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</si>
  <si>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</si>
  <si>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</si>
  <si>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</si>
  <si>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</si>
  <si>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</si>
  <si>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</si>
  <si>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</si>
  <si>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</si>
  <si>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</si>
  <si>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</si>
  <si>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</si>
  <si>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</si>
  <si>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</si>
  <si>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</si>
  <si>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</si>
  <si>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</si>
  <si>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</si>
  <si>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</si>
  <si>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</si>
  <si>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</si>
  <si>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</si>
  <si>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</si>
  <si>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</si>
  <si>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</si>
  <si>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</si>
  <si>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</si>
  <si>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</si>
  <si>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</si>
  <si>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</si>
  <si>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</si>
  <si>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</si>
  <si>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</si>
  <si>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</si>
  <si>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</si>
  <si>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</si>
  <si>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</si>
  <si>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</si>
  <si>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</si>
  <si>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</si>
  <si>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</si>
  <si>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</si>
  <si>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</si>
  <si>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</si>
  <si>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</si>
  <si>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</si>
  <si>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</si>
  <si>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</si>
  <si>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</si>
  <si>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</si>
  <si>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</si>
  <si>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</si>
  <si>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</si>
  <si>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</si>
  <si>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</si>
  <si>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</si>
  <si>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</si>
  <si>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</si>
  <si>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</si>
  <si>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</si>
  <si>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</si>
  <si>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</si>
  <si>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</si>
  <si>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</si>
  <si>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</si>
  <si>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</si>
  <si>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</si>
  <si>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</si>
  <si>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</si>
  <si>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</si>
  <si>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</si>
  <si>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</si>
  <si>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</si>
  <si>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</si>
  <si>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</si>
  <si>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</si>
  <si>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</si>
  <si>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</si>
  <si>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</si>
  <si>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</si>
  <si>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</si>
  <si>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</si>
  <si>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</si>
  <si>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</si>
  <si>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</si>
  <si>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</si>
  <si>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</si>
  <si>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</si>
  <si>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</si>
  <si>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</si>
  <si>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</si>
  <si>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</si>
  <si>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</si>
  <si>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</si>
  <si>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</si>
  <si>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</si>
  <si>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</si>
  <si>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</si>
  <si>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</si>
  <si>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</si>
  <si>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</si>
  <si>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</si>
  <si>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</si>
  <si>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</si>
  <si>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</si>
  <si>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</si>
  <si>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</si>
  <si>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</si>
  <si>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</si>
  <si>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</si>
  <si>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</si>
  <si>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</si>
  <si>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</si>
  <si>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</si>
  <si>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</si>
  <si>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</si>
  <si>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</si>
  <si>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</si>
  <si>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</si>
  <si>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</si>
  <si>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</si>
  <si>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</si>
  <si>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</si>
  <si>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</si>
  <si>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</si>
  <si>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</si>
  <si>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</si>
  <si>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</si>
  <si>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</si>
  <si>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</si>
  <si>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</si>
  <si>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</si>
  <si>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</si>
  <si>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</si>
  <si>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</si>
  <si>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</si>
  <si>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</si>
  <si>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</si>
  <si>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</si>
  <si>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</si>
  <si>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</si>
  <si>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</si>
  <si>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</si>
  <si>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</si>
  <si>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</si>
  <si>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</si>
  <si>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</si>
  <si>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</si>
  <si>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</si>
  <si>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</si>
  <si>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</si>
  <si>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</si>
  <si>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</si>
  <si>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</si>
  <si>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</si>
  <si>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</si>
  <si>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</si>
  <si>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</si>
  <si>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</si>
  <si>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</si>
  <si>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</si>
  <si>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</si>
  <si>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</si>
  <si>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</si>
  <si>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</si>
  <si>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</si>
  <si>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</si>
  <si>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</si>
  <si>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</si>
  <si>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</si>
  <si>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</si>
  <si>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</si>
  <si>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</si>
  <si>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</si>
  <si>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</si>
  <si>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</si>
  <si>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</si>
  <si>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</si>
  <si>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</si>
  <si>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</si>
  <si>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</si>
  <si>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</si>
  <si>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</si>
  <si>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</si>
  <si>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</si>
  <si>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</si>
  <si>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</si>
  <si>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</si>
  <si>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</si>
  <si>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</si>
  <si>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</si>
  <si>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</si>
  <si>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</si>
  <si>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</si>
  <si>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</si>
  <si>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</si>
  <si>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</si>
  <si>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</si>
  <si>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</si>
  <si>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</si>
  <si>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</si>
  <si>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</si>
  <si>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</si>
  <si>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</si>
  <si>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</si>
  <si>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</si>
  <si>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</si>
  <si>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</si>
  <si>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</si>
  <si>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</si>
  <si>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</si>
  <si>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</si>
  <si>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</si>
  <si>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</si>
  <si>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</si>
  <si>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</si>
  <si>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</si>
  <si>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</si>
  <si>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</si>
  <si>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</si>
  <si>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</si>
  <si>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</si>
  <si>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</si>
  <si>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</si>
  <si>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</si>
  <si>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</si>
  <si>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</si>
  <si>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</si>
  <si>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</si>
  <si>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</si>
  <si>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</si>
  <si>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</si>
  <si>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</si>
  <si>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</si>
  <si>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</si>
  <si>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</si>
  <si>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</si>
  <si>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</si>
  <si>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</si>
  <si>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</si>
  <si>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</si>
  <si>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</si>
  <si>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</si>
  <si>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</si>
  <si>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</si>
  <si>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</si>
  <si>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</si>
  <si>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</si>
  <si>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</si>
  <si>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</si>
  <si>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</si>
  <si>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</si>
  <si>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</si>
  <si>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</si>
  <si>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</si>
  <si>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</si>
  <si>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</si>
  <si>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</si>
  <si>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</si>
  <si>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</si>
  <si>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</si>
  <si>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</si>
  <si>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</si>
  <si>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</si>
  <si>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</si>
  <si>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</si>
  <si>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</si>
  <si>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</si>
  <si>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</si>
  <si>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</si>
  <si>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</si>
  <si>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</si>
  <si>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</si>
  <si>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</si>
  <si>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</si>
  <si>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</si>
  <si>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</si>
  <si>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</si>
  <si>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</si>
  <si>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</si>
  <si>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</si>
  <si>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</si>
  <si>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</si>
  <si>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</si>
  <si>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</si>
  <si>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</si>
  <si>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</si>
  <si>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</si>
  <si>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</si>
  <si>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</si>
  <si>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</si>
  <si>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</si>
  <si>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</si>
  <si>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</si>
  <si>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</si>
  <si>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</si>
  <si>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</si>
  <si>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</si>
  <si>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</si>
  <si>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</si>
  <si>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</si>
  <si>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</si>
  <si>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</si>
  <si>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</si>
  <si>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</si>
  <si>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</si>
  <si>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</si>
  <si>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</si>
  <si>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</si>
  <si>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</si>
  <si>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</si>
  <si>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</si>
  <si>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</si>
  <si>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</si>
  <si>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</si>
  <si>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</si>
  <si>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</si>
  <si>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</si>
  <si>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</si>
  <si>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</si>
  <si>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</si>
  <si>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</si>
  <si>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</si>
  <si>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</si>
  <si>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</si>
  <si>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</si>
  <si>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</si>
  <si>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</si>
  <si>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</si>
  <si>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</si>
  <si>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</si>
  <si>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</si>
  <si>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</si>
  <si>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</si>
  <si>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</si>
  <si>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</si>
  <si>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</si>
  <si>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</si>
  <si>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</si>
  <si>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</si>
  <si>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</si>
  <si>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</si>
  <si>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</si>
  <si>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</si>
  <si>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</si>
  <si>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</si>
  <si>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</si>
  <si>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</si>
  <si>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</si>
  <si>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</si>
  <si>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</si>
  <si>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</si>
  <si>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</si>
  <si>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</si>
  <si>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</si>
  <si>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</si>
  <si>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</si>
  <si>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</si>
  <si>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</si>
  <si>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</si>
  <si>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</si>
  <si>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</si>
  <si>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</si>
  <si>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</si>
  <si>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</si>
  <si>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</si>
  <si>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</si>
  <si>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</si>
  <si>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</si>
  <si>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</si>
  <si>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</si>
  <si>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</si>
  <si>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</si>
  <si>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</si>
  <si>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</si>
  <si>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</si>
  <si>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</si>
  <si>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</si>
  <si>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</si>
  <si>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</si>
  <si>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</si>
  <si>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</si>
  <si>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</si>
  <si>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</si>
  <si>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</si>
  <si>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</si>
  <si>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</si>
  <si>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</si>
  <si>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</si>
  <si>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</si>
  <si>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</si>
  <si>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</si>
  <si>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</si>
  <si>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</si>
  <si>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</si>
  <si>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</si>
  <si>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</si>
  <si>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</si>
  <si>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</si>
  <si>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</si>
  <si>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</si>
  <si>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</si>
  <si>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</si>
  <si>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</si>
  <si>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</si>
  <si>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</si>
  <si>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</si>
  <si>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</si>
  <si>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</si>
  <si>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</si>
  <si>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</si>
  <si>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</si>
  <si>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</si>
  <si>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</si>
  <si>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</si>
  <si>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</si>
  <si>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</si>
  <si>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</si>
  <si>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</si>
  <si>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</si>
  <si>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</si>
  <si>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</si>
  <si>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</si>
  <si>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</si>
  <si>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</si>
  <si>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</si>
  <si>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</si>
  <si>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</si>
  <si>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</si>
  <si>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</si>
  <si>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</si>
  <si>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</si>
  <si>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</si>
  <si>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</si>
  <si>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</si>
  <si>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</si>
  <si>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</si>
  <si>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</si>
  <si>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</si>
  <si>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</si>
  <si>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</si>
  <si>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</si>
  <si>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</si>
  <si>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</si>
  <si>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</si>
  <si>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</si>
  <si>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</si>
  <si>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</si>
  <si>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</si>
  <si>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</si>
  <si>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</si>
  <si>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</si>
  <si>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</si>
  <si>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</si>
  <si>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</si>
  <si>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</si>
  <si>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</si>
  <si>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</si>
  <si>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</si>
  <si>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</si>
  <si>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</si>
  <si>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</si>
  <si>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</si>
  <si>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</si>
  <si>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</si>
  <si>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</si>
  <si>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</si>
  <si>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</si>
  <si>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</si>
  <si>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</si>
  <si>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</si>
  <si>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</si>
  <si>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</si>
  <si>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</si>
  <si>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</si>
  <si>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</si>
  <si>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</si>
  <si>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</si>
  <si>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</si>
  <si>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</si>
  <si>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</si>
  <si>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</si>
  <si>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</si>
  <si>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</si>
  <si>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</si>
  <si>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</si>
  <si>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</si>
  <si>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</si>
  <si>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</si>
  <si>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</si>
  <si>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</si>
  <si>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</si>
  <si>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</si>
  <si>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</si>
  <si>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</si>
  <si>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</si>
  <si>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</si>
  <si>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</si>
  <si>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</si>
  <si>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</si>
  <si>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</si>
  <si>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</si>
  <si>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</si>
  <si>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</si>
  <si>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</si>
  <si>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</si>
  <si>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</si>
  <si>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</si>
  <si>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</si>
  <si>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</si>
  <si>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</si>
  <si>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</si>
  <si>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</si>
  <si>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</si>
  <si>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</si>
  <si>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</si>
  <si>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</si>
  <si>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</si>
  <si>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</si>
  <si>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</si>
  <si>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</si>
  <si>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</si>
  <si>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</si>
  <si>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</si>
  <si>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</si>
  <si>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</si>
  <si>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</si>
  <si>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</si>
  <si>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</si>
  <si>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</si>
  <si>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</si>
  <si>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</si>
  <si>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</si>
  <si>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</si>
  <si>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</si>
  <si>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</si>
  <si>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</si>
  <si>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</si>
  <si>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</si>
  <si>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</si>
  <si>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</si>
  <si>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</si>
  <si>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</si>
  <si>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</si>
  <si>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</si>
  <si>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</si>
  <si>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</si>
  <si>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</si>
  <si>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</si>
  <si>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</si>
  <si>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</si>
  <si>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</si>
  <si>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</si>
  <si>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</si>
  <si>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</si>
  <si>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</si>
  <si>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</si>
  <si>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</si>
  <si>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</si>
  <si>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</si>
  <si>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</si>
  <si>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</si>
  <si>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</si>
  <si>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</si>
  <si>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</si>
  <si>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</si>
  <si>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</si>
  <si>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</si>
  <si>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</si>
  <si>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</si>
  <si>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</si>
  <si>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</si>
  <si>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</si>
  <si>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</si>
  <si>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</si>
  <si>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</si>
  <si>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</si>
  <si>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</si>
  <si>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</si>
  <si>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</si>
  <si>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</si>
  <si>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</si>
  <si>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</si>
  <si>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</si>
  <si>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</si>
  <si>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</si>
  <si>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</si>
  <si>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</si>
  <si>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</si>
  <si>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</si>
  <si>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</si>
  <si>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</si>
  <si>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</si>
  <si>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</si>
  <si>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</si>
  <si>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</si>
  <si>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</si>
  <si>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</si>
  <si>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</si>
  <si>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</si>
  <si>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</si>
  <si>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</si>
  <si>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</si>
  <si>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</si>
  <si>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</si>
  <si>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</si>
  <si>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</si>
  <si>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</si>
  <si>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</si>
  <si>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</si>
  <si>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</si>
  <si>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</si>
  <si>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</si>
  <si>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</si>
  <si>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</si>
  <si>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</si>
  <si>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</si>
  <si>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</si>
  <si>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</si>
  <si>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</si>
  <si>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</si>
  <si>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</si>
  <si>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</si>
  <si>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</si>
  <si>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</si>
  <si>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</si>
  <si>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</si>
  <si>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</si>
  <si>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</si>
  <si>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</si>
  <si>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</si>
  <si>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</si>
  <si>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</si>
  <si>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</si>
  <si>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</si>
  <si>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</si>
  <si>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</si>
  <si>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</si>
  <si>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</si>
  <si>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</si>
  <si>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</si>
  <si>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</si>
  <si>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</si>
  <si>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</si>
  <si>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</si>
  <si>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</si>
  <si>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</si>
  <si>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</si>
  <si>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</si>
  <si>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</si>
  <si>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</si>
  <si>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</si>
  <si>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</si>
  <si>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</si>
  <si>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</si>
  <si>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</si>
  <si>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</si>
  <si>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</si>
  <si>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</si>
  <si>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</si>
  <si>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</si>
  <si>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</si>
  <si>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</si>
  <si>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</si>
  <si>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</si>
  <si>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</si>
  <si>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</si>
  <si>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</si>
  <si>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</si>
  <si>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</si>
  <si>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</si>
  <si>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</si>
  <si>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</si>
  <si>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</si>
  <si>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</si>
  <si>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</si>
  <si>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</si>
  <si>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</si>
  <si>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</si>
  <si>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</si>
  <si>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</si>
  <si>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</si>
  <si>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</si>
  <si>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</si>
  <si>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</si>
  <si>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</si>
  <si>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</si>
  <si>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</si>
  <si>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</si>
  <si>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</si>
  <si>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</si>
  <si>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</si>
  <si>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</si>
  <si>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</si>
  <si>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</si>
  <si>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</si>
  <si>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</si>
  <si>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</si>
  <si>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</si>
  <si>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</si>
  <si>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</si>
  <si>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</si>
  <si>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</si>
  <si>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</si>
  <si>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</si>
  <si>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</si>
  <si>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</si>
  <si>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</si>
  <si>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</si>
  <si>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</si>
  <si>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</si>
  <si>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</si>
  <si>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</si>
  <si>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</si>
  <si>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</si>
  <si>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</si>
  <si>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</si>
  <si>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</si>
  <si>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</si>
  <si>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</si>
  <si>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</si>
  <si>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</si>
  <si>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</si>
  <si>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</si>
  <si>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</si>
  <si>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</si>
  <si>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</si>
  <si>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</si>
  <si>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</si>
  <si>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</si>
  <si>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</si>
  <si>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</si>
  <si>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</si>
  <si>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</si>
  <si>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</si>
  <si>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</si>
  <si>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</si>
  <si>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</si>
  <si>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</si>
  <si>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</si>
  <si>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</si>
  <si>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</si>
  <si>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</si>
  <si>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</si>
  <si>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</si>
  <si>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</si>
  <si>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</si>
  <si>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</si>
  <si>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</si>
  <si>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</si>
  <si>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</si>
  <si>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</si>
  <si>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</si>
  <si>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</si>
  <si>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</si>
  <si>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</si>
  <si>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</si>
  <si>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</si>
  <si>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</si>
  <si>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</si>
  <si>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</si>
  <si>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</si>
  <si>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</si>
  <si>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</si>
  <si>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</si>
  <si>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</si>
  <si>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</si>
  <si>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</si>
  <si>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</si>
  <si>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</si>
  <si>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</si>
  <si>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</si>
  <si>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</si>
  <si>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</si>
  <si>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</si>
  <si>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</si>
  <si>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</si>
  <si>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</si>
  <si>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</si>
  <si>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</si>
  <si>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</si>
  <si>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</si>
  <si>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</si>
  <si>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</si>
  <si>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</si>
  <si>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</si>
  <si>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</si>
  <si>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</si>
  <si>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</si>
  <si>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</si>
  <si>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</si>
  <si>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</si>
  <si>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</si>
  <si>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</si>
  <si>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</si>
  <si>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</si>
  <si>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</si>
  <si>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</si>
  <si>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</si>
  <si>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</si>
  <si>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</si>
  <si>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</si>
  <si>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</si>
  <si>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</si>
  <si>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</si>
  <si>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</si>
  <si>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</si>
  <si>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</si>
  <si>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</si>
  <si>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</si>
  <si>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</si>
  <si>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</si>
  <si>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</si>
  <si>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</si>
  <si>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</si>
  <si>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</si>
  <si>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</si>
  <si>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</si>
  <si>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</si>
  <si>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</si>
  <si>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</si>
  <si>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</si>
  <si>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</si>
  <si>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</si>
  <si>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</si>
  <si>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</si>
  <si>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</si>
  <si>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</si>
  <si>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</si>
  <si>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</si>
  <si>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</si>
  <si>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</si>
  <si>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</si>
  <si>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</si>
  <si>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</si>
  <si>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</si>
  <si>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</si>
  <si>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</si>
  <si>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</si>
  <si>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</si>
  <si>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</si>
  <si>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</si>
  <si>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</si>
  <si>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</si>
  <si>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</si>
  <si>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</si>
  <si>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</si>
  <si>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</si>
  <si>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</si>
  <si>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</si>
  <si>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</si>
  <si>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</si>
  <si>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</si>
  <si>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</si>
  <si>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</si>
  <si>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</si>
  <si>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</si>
  <si>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</si>
  <si>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</si>
  <si>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</si>
  <si>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</si>
  <si>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</si>
  <si>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</si>
  <si>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</si>
  <si>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</si>
  <si>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</si>
  <si>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</si>
  <si>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</si>
  <si>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</si>
  <si>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</si>
  <si>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</si>
  <si>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</si>
  <si>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</si>
  <si>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</si>
  <si>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</si>
  <si>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</si>
  <si>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</si>
  <si>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</si>
  <si>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</si>
  <si>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</si>
  <si>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</si>
  <si>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</si>
  <si>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</si>
  <si>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</si>
  <si>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</si>
  <si>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</si>
  <si>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</si>
  <si>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</si>
  <si>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</si>
  <si>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</si>
  <si>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</si>
  <si>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</si>
  <si>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</si>
  <si>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</si>
  <si>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</si>
  <si>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</si>
  <si>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</si>
  <si>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</si>
  <si>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</si>
  <si>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</si>
  <si>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</si>
  <si>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</si>
  <si>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</si>
  <si>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</si>
  <si>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</si>
  <si>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</si>
  <si>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</si>
  <si>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</si>
  <si>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</si>
  <si>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</si>
  <si>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</si>
  <si>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</si>
  <si>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</si>
  <si>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</si>
  <si>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</si>
  <si>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</si>
  <si>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</si>
  <si>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</si>
  <si>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</si>
  <si>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</si>
  <si>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</si>
  <si>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</si>
  <si>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</si>
  <si>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</si>
  <si>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</si>
  <si>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</si>
  <si>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</si>
  <si>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</si>
  <si>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</si>
  <si>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</si>
  <si>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</si>
  <si>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</si>
  <si>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</si>
  <si>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</si>
  <si>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</si>
  <si>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</si>
  <si>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</si>
  <si>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</si>
  <si>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</si>
  <si>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</si>
  <si>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</si>
  <si>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</si>
  <si>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</si>
  <si>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</si>
  <si>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</si>
  <si>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</si>
  <si>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</si>
  <si>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</si>
  <si>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</si>
  <si>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</si>
  <si>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</si>
  <si>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</si>
  <si>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</si>
  <si>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</si>
  <si>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</si>
  <si>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</si>
  <si>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</si>
  <si>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</si>
  <si>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</si>
  <si>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</si>
  <si>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</si>
  <si>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</si>
  <si>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</si>
  <si>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</si>
  <si>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</si>
  <si>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</si>
  <si>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</si>
  <si>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</si>
  <si>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</si>
  <si>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</si>
  <si>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</si>
  <si>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</si>
  <si>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</si>
  <si>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</si>
  <si>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</si>
  <si>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</si>
  <si>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</si>
  <si>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</si>
  <si>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</si>
  <si>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</si>
  <si>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</si>
  <si>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</si>
  <si>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</si>
  <si>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</si>
  <si>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</si>
  <si>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</si>
  <si>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</si>
  <si>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</si>
  <si>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</si>
  <si>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</si>
  <si>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</si>
  <si>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</si>
  <si>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</si>
  <si>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</si>
  <si>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</si>
  <si>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</si>
  <si>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</si>
  <si>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</si>
  <si>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</si>
  <si>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</si>
  <si>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</si>
  <si>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</si>
  <si>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</si>
  <si>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</si>
  <si>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</si>
  <si>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</si>
  <si>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</si>
  <si>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</si>
  <si>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</si>
  <si>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</si>
  <si>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</si>
  <si>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</si>
  <si>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</si>
  <si>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</si>
  <si>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</si>
  <si>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</si>
  <si>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</si>
  <si>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</si>
  <si>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</si>
  <si>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</si>
  <si>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</si>
  <si>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</si>
  <si>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</si>
  <si>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</si>
  <si>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</si>
  <si>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</si>
  <si>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</si>
  <si>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</si>
  <si>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</si>
  <si>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</si>
  <si>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</si>
  <si>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</si>
  <si>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</si>
  <si>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</si>
  <si>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</si>
  <si>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</si>
  <si>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</si>
  <si>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</si>
  <si>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</si>
  <si>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</si>
  <si>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</si>
  <si>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</si>
  <si>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</si>
  <si>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</si>
  <si>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</si>
  <si>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</si>
  <si>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</si>
  <si>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</si>
  <si>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</si>
  <si>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</si>
  <si>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</si>
  <si>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</si>
  <si>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</si>
  <si>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</si>
  <si>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</si>
  <si>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</si>
  <si>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</si>
  <si>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</si>
  <si>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</si>
  <si>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</si>
  <si>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</si>
  <si>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</si>
  <si>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</si>
  <si>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</si>
  <si>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</si>
  <si>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</si>
  <si>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</si>
  <si>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</si>
  <si>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</si>
  <si>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</si>
  <si>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</si>
  <si>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</si>
  <si>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</si>
  <si>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</si>
  <si>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</si>
  <si>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</si>
  <si>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</si>
  <si>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</si>
  <si>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</si>
  <si>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</si>
  <si>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</si>
  <si>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</si>
  <si>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</si>
  <si>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</si>
  <si>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</si>
  <si>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</si>
  <si>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</si>
  <si>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</si>
  <si>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</si>
  <si>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</si>
  <si>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</si>
  <si>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</si>
  <si>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</si>
  <si>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</si>
  <si>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</si>
  <si>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</si>
  <si>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</si>
  <si>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</si>
  <si>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</si>
  <si>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</si>
  <si>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</si>
  <si>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</si>
  <si>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</si>
  <si>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</si>
  <si>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</si>
  <si>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</si>
  <si>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</si>
  <si>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</si>
  <si>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</si>
  <si>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</si>
  <si>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</si>
  <si>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</si>
  <si>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</si>
  <si>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</si>
  <si>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</si>
  <si>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</si>
  <si>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</si>
  <si>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</si>
  <si>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</si>
  <si>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</si>
  <si>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</si>
  <si>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</si>
  <si>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</si>
  <si>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</si>
  <si>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</si>
  <si>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</si>
  <si>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</si>
  <si>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</si>
  <si>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</si>
  <si>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</si>
  <si>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</si>
  <si>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</si>
  <si>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</si>
  <si>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</si>
  <si>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</si>
  <si>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</si>
  <si>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</si>
  <si>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</si>
  <si>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</si>
  <si>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</si>
  <si>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</si>
  <si>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</si>
  <si>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</si>
  <si>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</si>
  <si>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</si>
  <si>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</si>
  <si>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</si>
  <si>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</si>
  <si>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</si>
  <si>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</si>
  <si>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</si>
  <si>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</si>
  <si>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</si>
  <si>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</si>
  <si>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</si>
  <si>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</si>
  <si>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</si>
  <si>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</si>
  <si>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</si>
  <si>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</si>
  <si>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</si>
  <si>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</si>
  <si>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</si>
  <si>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</si>
  <si>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</si>
  <si>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</si>
  <si>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</si>
  <si>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</si>
  <si>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</si>
  <si>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</si>
  <si>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</si>
  <si>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</si>
  <si>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</si>
  <si>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</si>
  <si>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</si>
  <si>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</si>
  <si>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</si>
  <si>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</si>
  <si>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</si>
  <si>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</si>
  <si>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</si>
  <si>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</si>
  <si>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</si>
  <si>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</si>
  <si>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</si>
  <si>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</si>
  <si>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</si>
  <si>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</si>
  <si>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</si>
  <si>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</si>
  <si>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</si>
  <si>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</si>
  <si>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</si>
  <si>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</si>
  <si>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</si>
  <si>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</si>
  <si>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</si>
  <si>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</si>
  <si>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</si>
  <si>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</si>
  <si>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</si>
  <si>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</si>
  <si>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</si>
  <si>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</si>
  <si>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</si>
  <si>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</si>
  <si>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</si>
  <si>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</si>
  <si>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</si>
  <si>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</si>
  <si>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</si>
  <si>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</si>
  <si>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</si>
  <si>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</si>
  <si>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</si>
  <si>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</si>
  <si>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</si>
  <si>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</si>
  <si>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</si>
  <si>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</si>
  <si>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</si>
  <si>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</si>
  <si>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</si>
  <si>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</si>
  <si>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</si>
  <si>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</si>
  <si>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</si>
  <si>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</si>
  <si>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</si>
  <si>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</si>
  <si>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</si>
  <si>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</si>
  <si>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</si>
  <si>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</si>
  <si>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</si>
  <si>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</si>
  <si>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</si>
  <si>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</si>
  <si>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</si>
  <si>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</si>
  <si>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</si>
  <si>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</si>
  <si>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</si>
  <si>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</si>
  <si>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</si>
  <si>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</si>
  <si>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</si>
  <si>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</si>
  <si>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</si>
  <si>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</si>
  <si>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</si>
  <si>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</si>
  <si>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</si>
  <si>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</si>
  <si>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</si>
  <si>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</si>
  <si>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</si>
  <si>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</si>
  <si>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</si>
  <si>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</si>
  <si>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</si>
  <si>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</si>
  <si>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</si>
  <si>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</si>
  <si>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</si>
  <si>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</si>
  <si>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</si>
  <si>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</si>
  <si>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</si>
  <si>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</si>
  <si>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</si>
  <si>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</si>
  <si>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</si>
  <si>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</si>
  <si>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</si>
  <si>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</si>
  <si>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</si>
  <si>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</si>
  <si>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</si>
  <si>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</si>
  <si>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</si>
  <si>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</si>
  <si>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</si>
  <si>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</si>
  <si>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</si>
  <si>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</si>
  <si>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</si>
  <si>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</si>
  <si>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</si>
  <si>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</si>
  <si>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</si>
  <si>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</si>
  <si>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</si>
  <si>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</si>
  <si>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</si>
  <si>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</si>
  <si>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</si>
  <si>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</si>
  <si>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</si>
  <si>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</si>
  <si>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</si>
  <si>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</si>
  <si>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</si>
  <si>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</si>
  <si>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</si>
  <si>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</si>
  <si>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</si>
  <si>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</si>
  <si>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</si>
  <si>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</si>
  <si>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</si>
  <si>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</si>
  <si>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</si>
  <si>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</si>
  <si>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</si>
  <si>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</si>
  <si>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</si>
  <si>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</si>
  <si>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</si>
  <si>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</si>
  <si>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</si>
  <si>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</si>
  <si>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</si>
  <si>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</si>
  <si>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</si>
  <si>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</si>
  <si>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</si>
  <si>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</si>
  <si>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</si>
  <si>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</si>
  <si>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</si>
  <si>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</si>
  <si>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</si>
  <si>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</si>
  <si>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</si>
  <si>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</si>
  <si>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</si>
  <si>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</si>
  <si>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</si>
  <si>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</si>
  <si>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</si>
  <si>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</si>
  <si>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</si>
  <si>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</si>
  <si>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</si>
  <si>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</si>
  <si>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</si>
  <si>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</si>
  <si>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</si>
  <si>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</si>
  <si>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</si>
  <si>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</si>
  <si>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</si>
  <si>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</si>
  <si>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</si>
  <si>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</si>
  <si>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</si>
  <si>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</si>
  <si>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</si>
  <si>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</si>
  <si>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</si>
  <si>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</si>
  <si>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</si>
  <si>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</si>
  <si>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</si>
  <si>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</si>
  <si>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</si>
  <si>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</si>
  <si>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</si>
  <si>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</si>
  <si>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</si>
  <si>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</si>
  <si>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</si>
  <si>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</si>
  <si>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</si>
  <si>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</si>
  <si>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</si>
  <si>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</si>
  <si>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</si>
  <si>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</si>
  <si>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</si>
  <si>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</si>
  <si>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</si>
  <si>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</si>
  <si>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</si>
  <si>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</si>
  <si>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</si>
  <si>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</si>
  <si>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</si>
  <si>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</si>
  <si>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</si>
  <si>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</si>
  <si>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</si>
  <si>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</si>
  <si>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</si>
  <si>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</si>
  <si>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</si>
  <si>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</si>
  <si>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</si>
  <si>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</si>
  <si>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</si>
  <si>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</si>
  <si>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</si>
  <si>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</si>
  <si>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</si>
  <si>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</si>
  <si>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</si>
  <si>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</si>
  <si>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</si>
  <si>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</si>
  <si>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</si>
  <si>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</si>
  <si>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</si>
  <si>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</si>
  <si>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</si>
  <si>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</si>
  <si>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</si>
  <si>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</si>
  <si>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</si>
  <si>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</si>
  <si>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</si>
  <si>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</si>
  <si>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</si>
  <si>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</si>
  <si>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</si>
  <si>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</si>
  <si>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</si>
  <si>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</si>
  <si>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</si>
  <si>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</si>
  <si>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</si>
  <si>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</si>
  <si>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</si>
  <si>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</si>
  <si>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</si>
  <si>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</si>
  <si>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</si>
  <si>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</si>
  <si>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</si>
  <si>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</si>
  <si>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</si>
  <si>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</si>
  <si>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</si>
  <si>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</si>
  <si>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</si>
  <si>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</si>
  <si>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</si>
  <si>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</si>
  <si>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</si>
  <si>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</si>
  <si>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</si>
  <si>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</si>
  <si>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</si>
  <si>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</si>
  <si>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</si>
  <si>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</si>
  <si>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</si>
  <si>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</si>
  <si>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</si>
  <si>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</si>
  <si>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</si>
  <si>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</si>
  <si>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</si>
  <si>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</si>
  <si>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</si>
  <si>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</si>
  <si>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</si>
  <si>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</si>
  <si>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</si>
  <si>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</si>
  <si>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</si>
  <si>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</si>
  <si>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</si>
  <si>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</si>
  <si>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</si>
  <si>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</si>
  <si>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</si>
  <si>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</si>
  <si>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</si>
  <si>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</si>
  <si>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</si>
  <si>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</si>
  <si>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</si>
  <si>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</si>
  <si>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</si>
  <si>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</si>
  <si>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</si>
  <si>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</si>
  <si>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</si>
  <si>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</si>
  <si>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</si>
  <si>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</si>
  <si>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</si>
  <si>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</si>
  <si>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</si>
  <si>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</si>
  <si>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</si>
  <si>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</si>
  <si>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</si>
  <si>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</si>
  <si>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</si>
  <si>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</si>
  <si>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</si>
  <si>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</si>
  <si>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</si>
  <si>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</si>
  <si>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</si>
  <si>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</si>
  <si>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</si>
  <si>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</si>
  <si>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</si>
  <si>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</si>
  <si>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</si>
  <si>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</si>
  <si>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</si>
  <si>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</si>
  <si>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</si>
  <si>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</si>
  <si>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</si>
  <si>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</si>
  <si>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</si>
  <si>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</si>
  <si>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</si>
  <si>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</si>
  <si>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</si>
  <si>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</si>
  <si>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</si>
  <si>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</si>
  <si>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</si>
  <si>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</si>
  <si>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</si>
  <si>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</si>
  <si>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</si>
  <si>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</si>
  <si>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</si>
  <si>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</si>
  <si>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</si>
  <si>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</si>
  <si>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</si>
  <si>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</si>
  <si>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</si>
  <si>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</si>
  <si>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</si>
  <si>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</si>
  <si>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</si>
  <si>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</si>
  <si>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</si>
  <si>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</si>
  <si>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</si>
  <si>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</si>
  <si>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</si>
  <si>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</si>
  <si>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</si>
  <si>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</si>
  <si>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</si>
  <si>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</si>
  <si>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</si>
  <si>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</si>
  <si>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</si>
  <si>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</si>
  <si>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</si>
  <si>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</si>
  <si>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</si>
  <si>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</si>
  <si>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</si>
  <si>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</si>
  <si>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</si>
  <si>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</si>
  <si>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</si>
  <si>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</si>
  <si>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</si>
  <si>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</si>
  <si>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</si>
  <si>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</si>
  <si>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</si>
  <si>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</si>
  <si>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</si>
  <si>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</si>
  <si>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</si>
  <si>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</si>
  <si>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</si>
  <si>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</si>
  <si>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</si>
  <si>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</si>
  <si>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</si>
  <si>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</si>
  <si>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</si>
  <si>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</si>
  <si>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</si>
  <si>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</si>
  <si>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</si>
  <si>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</si>
  <si>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</si>
  <si>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</si>
  <si>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</si>
  <si>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</si>
  <si>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</si>
  <si>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</si>
  <si>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</si>
  <si>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</si>
  <si>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</si>
  <si>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</si>
  <si>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</si>
  <si>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</si>
  <si>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</si>
  <si>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</si>
  <si>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</si>
  <si>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</si>
  <si>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</si>
  <si>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</si>
  <si>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</si>
  <si>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</si>
  <si>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</si>
  <si>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</si>
  <si>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</si>
  <si>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</si>
  <si>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</si>
  <si>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</si>
  <si>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</si>
  <si>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</si>
  <si>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</si>
  <si>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</si>
  <si>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</si>
  <si>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</si>
  <si>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</si>
  <si>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</si>
  <si>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</si>
  <si>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</si>
  <si>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</si>
  <si>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</si>
  <si>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</si>
  <si>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</si>
  <si>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</si>
  <si>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</si>
  <si>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</si>
  <si>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</si>
  <si>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</si>
  <si>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</si>
  <si>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</si>
  <si>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</si>
  <si>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</si>
  <si>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</si>
  <si>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</si>
  <si>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</si>
  <si>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</si>
  <si>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</si>
  <si>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</si>
  <si>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</si>
  <si>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</si>
  <si>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</si>
  <si>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</si>
  <si>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</si>
  <si>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</si>
  <si>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</si>
  <si>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</si>
  <si>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</si>
  <si>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</si>
  <si>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</si>
  <si>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</si>
  <si>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</si>
  <si>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</si>
  <si>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</si>
  <si>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</si>
  <si>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</si>
  <si>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</si>
  <si>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</si>
  <si>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</si>
  <si>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</si>
  <si>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</si>
  <si>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</si>
  <si>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</si>
  <si>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</si>
  <si>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</si>
  <si>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</si>
  <si>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</si>
  <si>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</si>
  <si>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</si>
  <si>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</si>
  <si>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</si>
  <si>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</si>
  <si>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</si>
  <si>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</si>
  <si>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</si>
  <si>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</si>
  <si>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</si>
  <si>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</si>
  <si>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</si>
  <si>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</si>
  <si>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</si>
  <si>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</si>
  <si>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</si>
  <si>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</si>
  <si>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</si>
  <si>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</si>
  <si>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</si>
  <si>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</si>
  <si>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</si>
  <si>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</si>
  <si>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</si>
  <si>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</si>
  <si>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</si>
  <si>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</si>
  <si>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</si>
  <si>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</si>
  <si>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</si>
  <si>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</si>
  <si>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</si>
  <si>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</si>
  <si>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</si>
  <si>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</si>
  <si>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</si>
  <si>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</si>
  <si>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</si>
  <si>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</si>
  <si>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</si>
  <si>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</si>
  <si>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</si>
  <si>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</si>
  <si>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</si>
  <si>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</si>
  <si>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</si>
  <si>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</si>
  <si>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</si>
  <si>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</si>
  <si>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</si>
  <si>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</si>
  <si>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</si>
  <si>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</si>
  <si>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</si>
  <si>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</si>
  <si>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</si>
  <si>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</si>
  <si>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</si>
  <si>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</si>
  <si>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</si>
  <si>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</si>
  <si>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</si>
  <si>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</si>
  <si>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</si>
  <si>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</si>
  <si>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</si>
  <si>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</si>
  <si>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</si>
  <si>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</si>
  <si>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</si>
  <si>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</si>
  <si>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</si>
  <si>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</si>
  <si>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</si>
  <si>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</si>
  <si>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</si>
  <si>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</si>
  <si>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</si>
  <si>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</si>
  <si>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</si>
  <si>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</si>
  <si>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</si>
  <si>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</si>
  <si>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</si>
  <si>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</si>
  <si>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</si>
  <si>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</si>
  <si>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</si>
  <si>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</si>
  <si>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</si>
  <si>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</si>
  <si>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</si>
  <si>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</si>
  <si>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</si>
  <si>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</si>
  <si>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</si>
  <si>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</si>
  <si>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</si>
  <si>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</si>
  <si>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</si>
  <si>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</si>
  <si>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</si>
  <si>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</si>
  <si>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</si>
  <si>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</si>
  <si>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</si>
  <si>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</si>
  <si>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</si>
  <si>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</si>
  <si>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</si>
  <si>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</si>
  <si>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</si>
  <si>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</si>
  <si>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</si>
  <si>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</si>
  <si>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</si>
  <si>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</si>
  <si>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</si>
  <si>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</si>
  <si>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</si>
  <si>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</si>
  <si>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</si>
  <si>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</si>
  <si>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</si>
  <si>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</si>
  <si>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</si>
  <si>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</si>
  <si>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</si>
  <si>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</si>
  <si>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</si>
  <si>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</si>
  <si>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</si>
  <si>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</si>
  <si>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</si>
  <si>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</si>
  <si>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</si>
  <si>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</si>
  <si>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</si>
  <si>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</si>
  <si>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</si>
  <si>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</si>
  <si>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</si>
  <si>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</si>
  <si>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</si>
  <si>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</si>
  <si>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</si>
  <si>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</si>
  <si>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</si>
  <si>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</si>
  <si>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</si>
  <si>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</si>
  <si>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</si>
  <si>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</si>
  <si>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</si>
  <si>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</si>
  <si>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</si>
  <si>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</si>
  <si>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</si>
  <si>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</si>
  <si>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</si>
  <si>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</si>
  <si>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</si>
  <si>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</si>
  <si>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</si>
  <si>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</si>
  <si>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</si>
  <si>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</si>
  <si>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</si>
  <si>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</si>
  <si>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</si>
  <si>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</si>
  <si>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</si>
  <si>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</si>
  <si>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</si>
  <si>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</si>
  <si>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</si>
  <si>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</si>
  <si>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</si>
  <si>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</si>
  <si>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</si>
  <si>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</si>
  <si>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</si>
  <si>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</si>
  <si>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</si>
  <si>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</si>
  <si>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</si>
  <si>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</si>
  <si>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</si>
  <si>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</si>
  <si>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</si>
  <si>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</si>
  <si>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</si>
  <si>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</si>
  <si>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</si>
  <si>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</si>
  <si>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</si>
  <si>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</si>
  <si>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</si>
  <si>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</si>
  <si>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</si>
  <si>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</si>
  <si>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</si>
  <si>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</si>
  <si>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</si>
  <si>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</si>
  <si>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</si>
  <si>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</si>
  <si>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</si>
  <si>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</si>
  <si>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</si>
  <si>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</si>
  <si>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</si>
  <si>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</si>
  <si>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</si>
  <si>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</si>
  <si>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</si>
  <si>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</si>
  <si>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</si>
  <si>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</si>
  <si>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</si>
  <si>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</si>
  <si>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</si>
  <si>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</si>
  <si>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</si>
  <si>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</si>
  <si>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</si>
  <si>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</si>
  <si>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</si>
  <si>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</si>
  <si>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</si>
  <si>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</si>
  <si>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</si>
  <si>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</si>
  <si>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</si>
  <si>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</si>
  <si>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</si>
  <si>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</si>
  <si>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</si>
  <si>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</si>
  <si>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</si>
  <si>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</si>
  <si>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</si>
  <si>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</si>
  <si>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</si>
  <si>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</si>
  <si>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</si>
  <si>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</si>
  <si>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</si>
  <si>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</si>
  <si>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</si>
  <si>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</si>
  <si>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</si>
  <si>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</si>
  <si>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</si>
  <si>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</si>
  <si>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</si>
  <si>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</si>
  <si>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</si>
  <si>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</si>
  <si>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</si>
  <si>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</si>
  <si>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</si>
  <si>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</si>
  <si>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</si>
  <si>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</si>
  <si>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</si>
  <si>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</si>
  <si>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</si>
  <si>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</si>
  <si>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</si>
  <si>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</si>
  <si>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</si>
  <si>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</si>
  <si>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</si>
  <si>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</si>
  <si>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</si>
  <si>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</si>
  <si>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</si>
  <si>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</si>
  <si>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</si>
  <si>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</si>
  <si>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</si>
  <si>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</si>
  <si>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</si>
  <si>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</si>
  <si>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</si>
  <si>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</si>
  <si>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</si>
  <si>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</si>
  <si>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</si>
  <si>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</si>
  <si>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</si>
  <si>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</si>
  <si>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</si>
  <si>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</si>
  <si>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</si>
  <si>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</si>
  <si>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</si>
  <si>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</si>
  <si>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</si>
  <si>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</si>
  <si>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</si>
  <si>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</si>
  <si>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</si>
  <si>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</si>
  <si>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</si>
  <si>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</si>
  <si>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</si>
  <si>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</si>
  <si>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</si>
  <si>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</si>
  <si>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</si>
  <si>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</si>
  <si>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</si>
  <si>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</si>
  <si>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</si>
  <si>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</si>
  <si>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</si>
  <si>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</si>
  <si>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</si>
  <si>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</si>
  <si>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</si>
  <si>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</si>
  <si>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</si>
  <si>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</si>
  <si>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</si>
  <si>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</si>
  <si>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</si>
  <si>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</si>
  <si>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</si>
  <si>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</si>
  <si>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</si>
  <si>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</si>
  <si>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</si>
  <si>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</si>
  <si>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</si>
  <si>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</si>
  <si>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</si>
  <si>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</si>
  <si>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</si>
  <si>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</si>
  <si>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</si>
  <si>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</si>
  <si>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</si>
  <si>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</si>
  <si>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</si>
  <si>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</si>
  <si>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</si>
  <si>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</si>
  <si>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</si>
  <si>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</si>
  <si>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</si>
  <si>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</si>
  <si>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</si>
  <si>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</si>
  <si>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</si>
  <si>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</si>
  <si>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</si>
  <si>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</si>
  <si>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</si>
  <si>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</si>
  <si>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</si>
  <si>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</si>
  <si>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</si>
  <si>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</si>
  <si>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</si>
  <si>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</si>
  <si>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</si>
  <si>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</si>
  <si>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</si>
  <si>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</si>
  <si>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</si>
  <si>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</si>
  <si>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</si>
  <si>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</si>
  <si>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</si>
  <si>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</si>
  <si>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</si>
  <si>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</si>
  <si>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</si>
  <si>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</si>
  <si>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</si>
  <si>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</si>
  <si>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</si>
  <si>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</si>
  <si>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</si>
  <si>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</si>
  <si>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</si>
  <si>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</si>
  <si>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</si>
  <si>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</si>
  <si>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</si>
  <si>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</si>
  <si>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</si>
  <si>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</si>
  <si>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</si>
  <si>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</si>
  <si>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</si>
  <si>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</si>
  <si>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</si>
  <si>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</si>
  <si>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</si>
  <si>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</si>
  <si>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</si>
  <si>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</si>
  <si>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</si>
  <si>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</si>
  <si>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</si>
  <si>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</si>
  <si>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</si>
  <si>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</si>
  <si>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</si>
  <si>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</si>
  <si>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</si>
  <si>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</si>
  <si>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</si>
  <si>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</si>
  <si>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</si>
  <si>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</si>
  <si>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</si>
  <si>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</si>
  <si>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</si>
  <si>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</si>
  <si>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</si>
  <si>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</si>
  <si>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</si>
  <si>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</si>
  <si>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</si>
  <si>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</si>
  <si>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</si>
  <si>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</si>
  <si>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</si>
  <si>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</si>
  <si>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</si>
  <si>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</si>
  <si>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</si>
  <si>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</si>
  <si>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</si>
  <si>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</si>
  <si>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</si>
  <si>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</si>
  <si>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</si>
  <si>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</si>
  <si>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</si>
  <si>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</si>
  <si>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</si>
  <si>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</si>
  <si>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</si>
  <si>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</si>
  <si>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</si>
  <si>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</si>
  <si>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</si>
  <si>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</si>
  <si>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</si>
  <si>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</si>
  <si>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</si>
  <si>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</si>
  <si>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</si>
  <si>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</si>
  <si>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</si>
  <si>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</si>
  <si>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</si>
  <si>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</si>
  <si>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</si>
  <si>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</si>
  <si>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</si>
  <si>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</si>
  <si>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</si>
  <si>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</si>
  <si>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</si>
  <si>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</si>
  <si>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</si>
  <si>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</si>
  <si>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</si>
  <si>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</si>
  <si>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</si>
  <si>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</si>
  <si>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</si>
  <si>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</si>
  <si>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</si>
  <si>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</si>
  <si>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</si>
  <si>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</si>
  <si>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</si>
  <si>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</si>
  <si>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</si>
  <si>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</si>
  <si>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</si>
  <si>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</si>
  <si>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</si>
  <si>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</si>
  <si>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</si>
  <si>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</si>
  <si>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</si>
  <si>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</si>
  <si>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</si>
  <si>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</si>
  <si>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</si>
  <si>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</si>
  <si>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</si>
  <si>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</si>
  <si>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</si>
  <si>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</si>
  <si>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</si>
  <si>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</si>
  <si>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</si>
  <si>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</si>
  <si>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</si>
  <si>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</si>
  <si>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</si>
  <si>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</si>
  <si>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</si>
  <si>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</si>
  <si>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</si>
  <si>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</si>
  <si>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</si>
  <si>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</si>
  <si>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</si>
  <si>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</si>
  <si>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</si>
  <si>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</si>
  <si>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</si>
  <si>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</si>
  <si>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</si>
  <si>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</si>
  <si>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</si>
  <si>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</si>
  <si>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</si>
  <si>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</si>
  <si>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</si>
  <si>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</si>
  <si>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</si>
  <si>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</si>
  <si>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</si>
  <si>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</si>
  <si>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</si>
  <si>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</si>
  <si>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</si>
  <si>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</si>
  <si>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</si>
  <si>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</si>
  <si>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</si>
  <si>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</si>
  <si>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</si>
  <si>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</si>
  <si>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</si>
  <si>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</si>
  <si>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</si>
  <si>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</si>
  <si>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</si>
  <si>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</si>
  <si>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</si>
  <si>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</si>
  <si>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</si>
  <si>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</si>
  <si>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</si>
  <si>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</si>
  <si>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</si>
  <si>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</si>
  <si>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</si>
  <si>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</si>
  <si>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</si>
  <si>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</si>
  <si>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</si>
  <si>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</si>
  <si>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</si>
  <si>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</si>
  <si>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</si>
  <si>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</si>
  <si>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</si>
  <si>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</si>
  <si>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</si>
  <si>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</si>
  <si>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</si>
  <si>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</si>
  <si>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</si>
  <si>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</si>
  <si>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</si>
  <si>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</si>
  <si>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</si>
  <si>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</si>
  <si>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</si>
  <si>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</si>
  <si>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</si>
  <si>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</si>
  <si>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</si>
  <si>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</si>
  <si>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</si>
  <si>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</si>
  <si>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</si>
  <si>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</si>
  <si>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</si>
  <si>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</si>
  <si>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</si>
  <si>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</si>
  <si>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</si>
  <si>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</si>
  <si>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</si>
  <si>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</si>
  <si>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</si>
  <si>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</si>
  <si>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</si>
  <si>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</si>
  <si>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</si>
  <si>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</si>
  <si>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</si>
  <si>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</si>
  <si>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</si>
  <si>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</si>
  <si>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</si>
  <si>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</si>
  <si>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</si>
  <si>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</si>
  <si>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</si>
  <si>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</si>
  <si>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</si>
  <si>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</si>
  <si>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</si>
  <si>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</si>
  <si>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</si>
  <si>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</si>
  <si>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</si>
  <si>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</si>
  <si>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</si>
  <si>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</si>
  <si>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</si>
  <si>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</si>
  <si>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</si>
  <si>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</si>
  <si>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</si>
  <si>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</si>
  <si>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</si>
  <si>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</si>
  <si>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</si>
  <si>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</si>
  <si>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</si>
  <si>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</si>
  <si>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</si>
  <si>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</si>
  <si>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</si>
  <si>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</si>
  <si>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</si>
  <si>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</si>
  <si>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</si>
  <si>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</si>
  <si>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</si>
  <si>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</si>
  <si>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</si>
  <si>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</si>
  <si>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</si>
  <si>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</si>
  <si>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</si>
  <si>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</si>
  <si>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</si>
  <si>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</si>
  <si>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</si>
  <si>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</si>
  <si>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</si>
  <si>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</si>
  <si>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</si>
  <si>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</si>
  <si>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</si>
  <si>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</si>
  <si>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</si>
  <si>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</si>
  <si>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</si>
  <si>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</si>
  <si>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</si>
  <si>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</si>
  <si>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</si>
  <si>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</si>
  <si>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</si>
  <si>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</si>
  <si>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</si>
  <si>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</si>
  <si>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</si>
  <si>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</si>
  <si>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</si>
  <si>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</si>
  <si>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</si>
  <si>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</si>
  <si>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</si>
  <si>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</si>
  <si>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</si>
  <si>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</si>
  <si>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</si>
  <si>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</si>
  <si>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</si>
  <si>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</si>
  <si>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</si>
  <si>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</si>
  <si>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</si>
  <si>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</si>
  <si>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</si>
  <si>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</si>
  <si>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</si>
  <si>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</si>
  <si>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</si>
  <si>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</si>
  <si>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</si>
  <si>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</si>
  <si>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</si>
  <si>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</si>
  <si>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</si>
  <si>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</si>
  <si>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</si>
  <si>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</si>
  <si>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</si>
  <si>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</si>
  <si>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</si>
  <si>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</si>
  <si>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</si>
  <si>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</si>
  <si>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</si>
  <si>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</si>
  <si>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</si>
  <si>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</si>
  <si>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</si>
  <si>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</si>
  <si>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</si>
  <si>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</si>
  <si>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</si>
  <si>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</si>
  <si>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</si>
  <si>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</si>
  <si>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</si>
  <si>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</si>
  <si>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</si>
  <si>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</si>
  <si>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</si>
  <si>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</si>
  <si>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</si>
  <si>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</si>
  <si>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</si>
  <si>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</si>
  <si>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</si>
  <si>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</si>
  <si>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</si>
  <si>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</si>
  <si>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</si>
  <si>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</si>
  <si>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</si>
  <si>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</si>
  <si>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</si>
  <si>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</si>
  <si>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</si>
  <si>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</si>
  <si>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</si>
  <si>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</si>
  <si>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</si>
  <si>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</si>
  <si>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</si>
  <si>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</si>
  <si>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</si>
  <si>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</si>
  <si>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</si>
  <si>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</si>
  <si>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</si>
  <si>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</si>
  <si>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</si>
  <si>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</si>
  <si>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</si>
  <si>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</si>
  <si>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</si>
  <si>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</si>
  <si>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</si>
  <si>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</si>
  <si>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</si>
  <si>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</si>
  <si>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</si>
  <si>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</si>
  <si>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</si>
  <si>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</si>
  <si>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</si>
  <si>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</si>
  <si>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</si>
  <si>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</si>
  <si>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</si>
  <si>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</si>
  <si>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</si>
  <si>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</si>
  <si>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</si>
  <si>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</si>
  <si>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</si>
  <si>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</si>
  <si>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</si>
  <si>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</si>
  <si>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</si>
  <si>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</si>
  <si>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</si>
  <si>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</si>
  <si>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</si>
  <si>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</si>
  <si>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</si>
  <si>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</si>
  <si>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</si>
  <si>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</si>
  <si>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</si>
  <si>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</si>
  <si>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</si>
  <si>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</si>
  <si>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</si>
  <si>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</si>
  <si>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</si>
  <si>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</si>
  <si>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</si>
  <si>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</si>
  <si>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</si>
  <si>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</si>
  <si>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</si>
  <si>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</si>
  <si>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</si>
  <si>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</si>
  <si>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</si>
  <si>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</si>
  <si>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</si>
  <si>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</si>
  <si>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</si>
  <si>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</si>
  <si>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</si>
  <si>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</si>
  <si>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</si>
  <si>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</si>
  <si>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</si>
  <si>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</si>
  <si>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</si>
  <si>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</si>
  <si>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</si>
  <si>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</si>
  <si>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</si>
  <si>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</si>
  <si>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</si>
  <si>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</si>
  <si>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</si>
  <si>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</si>
  <si>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</si>
  <si>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</si>
  <si>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</si>
  <si>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</si>
  <si>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</si>
  <si>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</si>
  <si>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</si>
  <si>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</si>
  <si>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</si>
  <si>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</si>
  <si>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</si>
  <si>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</si>
  <si>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</si>
  <si>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</si>
  <si>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</si>
  <si>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</si>
  <si>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</si>
  <si>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</si>
  <si>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</si>
  <si>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</si>
  <si>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</si>
  <si>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</si>
  <si>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</si>
  <si>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</si>
  <si>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</si>
  <si>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</si>
  <si>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</si>
  <si>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</si>
  <si>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</si>
  <si>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</si>
  <si>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</si>
  <si>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</si>
  <si>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</si>
  <si>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</si>
  <si>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</si>
  <si>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</si>
  <si>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</si>
  <si>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</si>
  <si>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</si>
  <si>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</si>
  <si>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</si>
  <si>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</si>
  <si>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</si>
  <si>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</si>
  <si>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</si>
  <si>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</si>
  <si>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</si>
  <si>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</si>
  <si>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</si>
  <si>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</si>
  <si>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</si>
  <si>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</si>
  <si>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</si>
  <si>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</si>
  <si>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</si>
  <si>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</si>
  <si>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</si>
  <si>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</si>
  <si>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</si>
  <si>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</si>
  <si>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</si>
  <si>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</si>
  <si>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</si>
  <si>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</si>
  <si>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</si>
  <si>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</si>
  <si>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</si>
  <si>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</si>
  <si>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</si>
  <si>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</si>
  <si>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</si>
  <si>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</si>
  <si>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</si>
  <si>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</si>
  <si>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</si>
  <si>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</si>
  <si>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</si>
  <si>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</si>
  <si>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</si>
  <si>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</si>
  <si>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</si>
  <si>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</si>
  <si>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</si>
  <si>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</si>
  <si>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</si>
  <si>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</si>
  <si>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</si>
  <si>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</si>
  <si>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</si>
  <si>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</si>
  <si>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</si>
  <si>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</si>
  <si>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</si>
  <si>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</si>
  <si>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</si>
  <si>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</si>
  <si>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</si>
  <si>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</si>
  <si>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</si>
  <si>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</si>
  <si>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</si>
  <si>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</si>
  <si>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</si>
  <si>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</si>
  <si>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</si>
  <si>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</si>
  <si>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</si>
  <si>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</si>
  <si>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</si>
  <si>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</si>
  <si>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</si>
  <si>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</si>
  <si>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</si>
  <si>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</si>
  <si>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</si>
  <si>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</si>
  <si>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</si>
  <si>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</si>
  <si>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</si>
  <si>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</si>
  <si>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</si>
  <si>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</si>
  <si>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</si>
  <si>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</si>
  <si>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</si>
  <si>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</si>
  <si>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</si>
  <si>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</si>
  <si>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</si>
  <si>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</si>
  <si>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</si>
  <si>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</si>
  <si>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</si>
  <si>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</si>
  <si>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</si>
  <si>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</si>
  <si>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</si>
  <si>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</si>
  <si>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</si>
  <si>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</si>
  <si>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</si>
  <si>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</si>
  <si>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</si>
  <si>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</si>
  <si>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</si>
  <si>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</si>
  <si>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</si>
  <si>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</si>
  <si>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</si>
  <si>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</si>
  <si>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</si>
  <si>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</si>
  <si>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</si>
  <si>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</si>
  <si>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</si>
  <si>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</si>
  <si>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</si>
  <si>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</si>
  <si>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</si>
  <si>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</si>
  <si>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</si>
  <si>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</si>
  <si>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</si>
  <si>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</si>
  <si>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</si>
  <si>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</si>
  <si>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</si>
  <si>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</si>
  <si>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</si>
  <si>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</si>
  <si>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</si>
  <si>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</si>
  <si>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</si>
  <si>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</si>
  <si>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</si>
  <si>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</si>
  <si>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</si>
  <si>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</si>
  <si>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</si>
  <si>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</si>
  <si>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</si>
  <si>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</si>
  <si>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</si>
  <si>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</si>
  <si>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</si>
  <si>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</si>
  <si>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</si>
  <si>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</si>
  <si>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</si>
  <si>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</si>
  <si>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</si>
  <si>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</si>
  <si>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</si>
  <si>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</si>
  <si>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</si>
  <si>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</si>
  <si>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</si>
  <si>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</si>
  <si>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</si>
  <si>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</si>
  <si>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</si>
  <si>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</si>
  <si>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</si>
  <si>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</si>
  <si>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</si>
  <si>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</si>
  <si>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</si>
  <si>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</si>
  <si>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</si>
  <si>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</si>
  <si>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</si>
  <si>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</si>
  <si>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</si>
  <si>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</si>
  <si>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</si>
  <si>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</si>
  <si>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</si>
  <si>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</si>
  <si>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</si>
  <si>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</si>
  <si>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</si>
  <si>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</si>
  <si>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</si>
  <si>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</si>
  <si>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</si>
  <si>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</si>
  <si>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</si>
  <si>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</si>
  <si>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</si>
  <si>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</si>
  <si>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</si>
  <si>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</si>
  <si>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</si>
  <si>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</si>
  <si>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</si>
  <si>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</si>
  <si>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</si>
  <si>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</si>
  <si>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</si>
  <si>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</si>
  <si>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</si>
  <si>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</si>
  <si>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</si>
  <si>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</si>
  <si>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</si>
  <si>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</si>
  <si>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</si>
  <si>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</si>
  <si>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</si>
  <si>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</si>
  <si>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</si>
  <si>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</si>
  <si>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</si>
  <si>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</si>
  <si>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</si>
  <si>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</si>
  <si>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</si>
  <si>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</si>
  <si>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</si>
  <si>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</si>
  <si>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</si>
  <si>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</si>
  <si>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</si>
  <si>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</si>
  <si>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</si>
  <si>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</si>
  <si>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</si>
  <si>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</si>
  <si>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</si>
  <si>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</si>
  <si>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</si>
  <si>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</si>
  <si>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</si>
  <si>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</si>
  <si>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</si>
  <si>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</si>
  <si>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</si>
  <si>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</si>
  <si>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</si>
  <si>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</si>
  <si>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</si>
  <si>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</si>
  <si>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</si>
  <si>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</si>
  <si>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</si>
  <si>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</si>
  <si>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</si>
  <si>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</si>
  <si>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</si>
  <si>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</si>
  <si>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</si>
  <si>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</si>
  <si>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</si>
  <si>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</si>
  <si>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</si>
  <si>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</si>
  <si>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</si>
  <si>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</si>
  <si>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</si>
  <si>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</si>
  <si>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</si>
  <si>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</si>
  <si>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</si>
  <si>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</si>
  <si>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</si>
  <si>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</si>
  <si>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</si>
  <si>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</si>
  <si>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</si>
  <si>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</si>
  <si>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</si>
  <si>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</si>
  <si>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</si>
  <si>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</si>
  <si>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</si>
  <si>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</si>
  <si>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</si>
  <si>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</si>
  <si>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</si>
  <si>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</si>
  <si>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</si>
  <si>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</si>
  <si>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</si>
  <si>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</si>
  <si>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</si>
  <si>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</si>
  <si>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</si>
  <si>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</si>
  <si>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</si>
  <si>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</si>
  <si>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</si>
  <si>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</si>
  <si>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</si>
  <si>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</si>
  <si>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</si>
  <si>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</si>
  <si>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</si>
  <si>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</si>
  <si>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</si>
  <si>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</si>
  <si>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</si>
  <si>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</si>
  <si>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</si>
  <si>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</si>
  <si>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</si>
  <si>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</si>
  <si>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</si>
  <si>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</si>
  <si>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</si>
  <si>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</si>
  <si>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</si>
  <si>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</si>
  <si>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</si>
  <si>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</si>
  <si>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</si>
  <si>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</si>
  <si>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</si>
  <si>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</si>
  <si>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</si>
  <si>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</si>
  <si>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</si>
  <si>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</si>
  <si>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</si>
  <si>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</si>
  <si>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</si>
  <si>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</si>
  <si>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</si>
  <si>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</si>
  <si>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</si>
  <si>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</si>
  <si>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</si>
  <si>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</si>
  <si>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</si>
  <si>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</si>
  <si>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</si>
  <si>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</si>
  <si>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</si>
  <si>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</si>
  <si>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</si>
  <si>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</si>
  <si>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</si>
  <si>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</si>
  <si>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</si>
  <si>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</si>
  <si>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</si>
  <si>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</si>
  <si>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</si>
  <si>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</si>
  <si>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</si>
  <si>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</si>
  <si>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</si>
  <si>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</si>
  <si>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</si>
  <si>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</si>
  <si>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</si>
  <si>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</si>
  <si>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</si>
  <si>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</si>
  <si>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</si>
  <si>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</si>
  <si>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</si>
  <si>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</si>
  <si>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</si>
  <si>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</si>
  <si>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</si>
  <si>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</si>
  <si>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</si>
  <si>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</si>
  <si>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</si>
  <si>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</si>
  <si>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</si>
  <si>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</si>
  <si>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</si>
  <si>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</si>
  <si>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</si>
  <si>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</si>
  <si>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</si>
  <si>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</si>
  <si>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</si>
  <si>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</si>
  <si>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</si>
  <si>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</si>
  <si>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</si>
  <si>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</si>
  <si>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</si>
  <si>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</si>
  <si>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</si>
  <si>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</si>
  <si>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</si>
  <si>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</si>
  <si>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</si>
  <si>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</si>
  <si>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</si>
  <si>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</si>
  <si>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</si>
  <si>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</si>
  <si>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</si>
  <si>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</si>
  <si>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</si>
  <si>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</si>
  <si>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</si>
  <si>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</si>
  <si>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</si>
  <si>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</si>
  <si>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</si>
  <si>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</si>
  <si>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</si>
  <si>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</si>
  <si>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</si>
  <si>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</si>
  <si>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</si>
  <si>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</si>
  <si>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</si>
  <si>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</si>
  <si>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</si>
  <si>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</si>
  <si>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</si>
  <si>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</si>
  <si>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</si>
  <si>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</si>
  <si>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</si>
  <si>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</si>
  <si>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</si>
  <si>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</si>
  <si>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</si>
  <si>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</si>
  <si>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</si>
  <si>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</si>
  <si>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</si>
  <si>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</si>
  <si>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</si>
  <si>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</si>
  <si>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</si>
  <si>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</si>
  <si>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</si>
  <si>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</si>
  <si>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</si>
  <si>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</si>
  <si>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</si>
  <si>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</si>
  <si>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</si>
  <si>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</si>
  <si>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</si>
  <si>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</si>
  <si>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</si>
  <si>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</si>
  <si>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</si>
  <si>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</si>
  <si>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</si>
  <si>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</si>
  <si>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</si>
  <si>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</si>
  <si>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</si>
  <si>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</si>
  <si>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</si>
  <si>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</si>
  <si>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</si>
  <si>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</si>
  <si>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</si>
  <si>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</si>
  <si>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</si>
  <si>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</si>
  <si>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</si>
  <si>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</si>
  <si>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</si>
  <si>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</si>
  <si>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</si>
  <si>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</si>
  <si>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</si>
  <si>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</si>
  <si>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</si>
  <si>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</si>
  <si>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</si>
  <si>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</si>
  <si>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</si>
  <si>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</si>
  <si>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</si>
  <si>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</si>
  <si>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</si>
  <si>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</si>
  <si>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</si>
  <si>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</si>
  <si>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</si>
  <si>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</si>
  <si>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</si>
  <si>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</si>
  <si>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</si>
  <si>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</si>
  <si>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</si>
  <si>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</si>
  <si>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</si>
  <si>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</si>
  <si>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</si>
  <si>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</si>
  <si>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</si>
  <si>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</si>
  <si>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</si>
  <si>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</si>
  <si>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</si>
  <si>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</si>
  <si>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</si>
  <si>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</si>
  <si>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</si>
  <si>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</si>
  <si>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</si>
  <si>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</si>
  <si>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</si>
  <si>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</si>
  <si>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</si>
  <si>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</si>
  <si>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</si>
  <si>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</si>
  <si>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</si>
  <si>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</si>
  <si>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</si>
  <si>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</si>
  <si>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</si>
  <si>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</si>
  <si>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</si>
  <si>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</si>
  <si>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</si>
  <si>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</si>
  <si>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</si>
  <si>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</si>
  <si>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</si>
  <si>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</si>
  <si>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</si>
  <si>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</si>
  <si>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</si>
  <si>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</si>
  <si>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</si>
  <si>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</si>
  <si>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</si>
  <si>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</si>
  <si>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</si>
  <si>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</si>
  <si>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</si>
  <si>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</si>
  <si>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</si>
  <si>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</si>
  <si>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</si>
  <si>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</si>
  <si>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</si>
  <si>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</si>
  <si>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</si>
  <si>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</si>
  <si>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</si>
  <si>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</si>
  <si>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</si>
  <si>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</si>
  <si>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</si>
  <si>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</si>
  <si>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</si>
  <si>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</si>
  <si>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</si>
  <si>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</si>
  <si>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</si>
  <si>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</si>
  <si>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</si>
  <si>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</si>
  <si>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</si>
  <si>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</si>
  <si>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</si>
  <si>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</si>
  <si>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</si>
  <si>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</si>
  <si>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</si>
  <si>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</si>
  <si>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</si>
  <si>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</si>
  <si>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</si>
  <si>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</si>
  <si>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</si>
  <si>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</si>
  <si>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</si>
  <si>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</si>
  <si>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</si>
  <si>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</si>
  <si>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</si>
  <si>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</si>
  <si>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</si>
  <si>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</si>
  <si>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</si>
  <si>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</si>
  <si>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</si>
  <si>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</si>
  <si>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</si>
  <si>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</si>
  <si>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</si>
  <si>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</si>
  <si>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</si>
  <si>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</si>
  <si>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</si>
  <si>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</si>
  <si>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</si>
  <si>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</si>
  <si>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</si>
  <si>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</si>
  <si>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</si>
  <si>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</si>
  <si>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</si>
  <si>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</si>
  <si>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</si>
  <si>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</si>
  <si>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</si>
  <si>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</si>
  <si>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</si>
  <si>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</si>
  <si>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</si>
  <si>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</si>
  <si>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</si>
  <si>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</si>
  <si>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</si>
  <si>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</si>
  <si>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</si>
  <si>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</si>
  <si>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</si>
  <si>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</si>
  <si>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</si>
  <si>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</si>
  <si>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</si>
  <si>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</si>
  <si>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</si>
  <si>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</si>
  <si>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</si>
  <si>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</si>
  <si>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</si>
  <si>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</si>
  <si>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</si>
  <si>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</si>
  <si>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</si>
  <si>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</si>
  <si>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</si>
  <si>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</si>
  <si>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</si>
  <si>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</si>
  <si>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</si>
  <si>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</si>
  <si>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</si>
  <si>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</si>
  <si>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</si>
  <si>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</si>
  <si>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</si>
  <si>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</si>
  <si>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</si>
  <si>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</si>
  <si>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</si>
  <si>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</si>
  <si>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</si>
  <si>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</si>
  <si>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</si>
  <si>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</si>
  <si>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</si>
  <si>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</si>
  <si>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</si>
  <si>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</si>
  <si>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</si>
  <si>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</si>
  <si>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</si>
  <si>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</si>
  <si>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</si>
  <si>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</si>
  <si>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</si>
  <si>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</si>
  <si>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</si>
  <si>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</si>
  <si>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</si>
  <si>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</si>
  <si>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</si>
  <si>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</si>
  <si>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</si>
  <si>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</si>
  <si>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</si>
  <si>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</si>
  <si>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</si>
  <si>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</si>
  <si>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</si>
  <si>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</si>
  <si>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</si>
  <si>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</si>
  <si>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</si>
  <si>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</si>
  <si>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</si>
  <si>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</si>
  <si>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</si>
  <si>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</si>
  <si>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</si>
  <si>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</si>
  <si>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</si>
  <si>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</si>
  <si>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</si>
  <si>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</si>
  <si>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</si>
  <si>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</si>
  <si>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</si>
  <si>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</si>
  <si>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</si>
  <si>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</si>
  <si>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</si>
  <si>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</si>
  <si>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</si>
  <si>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</si>
  <si>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</si>
  <si>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</si>
  <si>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</si>
  <si>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</si>
  <si>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</si>
  <si>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</si>
  <si>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</si>
  <si>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</si>
  <si>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</si>
  <si>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</si>
  <si>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</si>
  <si>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</si>
  <si>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</si>
  <si>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</si>
  <si>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</si>
  <si>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</si>
  <si>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</si>
  <si>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</si>
  <si>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</si>
  <si>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</si>
  <si>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</si>
  <si>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</si>
  <si>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</si>
  <si>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</si>
  <si>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</si>
  <si>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</si>
  <si>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</si>
  <si>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</si>
  <si>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</si>
  <si>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</si>
  <si>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</si>
  <si>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</si>
  <si>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</si>
  <si>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</si>
  <si>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</si>
  <si>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</si>
  <si>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</si>
  <si>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</si>
  <si>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</si>
  <si>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</si>
  <si>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</si>
  <si>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</si>
  <si>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</si>
  <si>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</si>
  <si>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</si>
  <si>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</si>
  <si>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</si>
  <si>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</si>
  <si>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</si>
  <si>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</si>
  <si>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</si>
  <si>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</si>
  <si>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</si>
  <si>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</si>
  <si>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</si>
  <si>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</si>
  <si>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</si>
  <si>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</si>
  <si>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</si>
  <si>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</si>
  <si>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</si>
  <si>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</si>
  <si>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</si>
  <si>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</si>
  <si>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</si>
  <si>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</si>
  <si>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</si>
  <si>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</si>
  <si>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</si>
  <si>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</si>
  <si>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</si>
  <si>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</si>
  <si>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</si>
  <si>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</si>
  <si>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</si>
  <si>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</si>
  <si>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</si>
  <si>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</si>
  <si>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</si>
  <si>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</si>
  <si>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</si>
  <si>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</si>
  <si>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</si>
  <si>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</si>
  <si>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</si>
  <si>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</si>
  <si>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</si>
  <si>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</si>
  <si>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</si>
  <si>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</si>
  <si>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</si>
  <si>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</si>
  <si>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</si>
  <si>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</si>
  <si>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</si>
  <si>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</si>
  <si>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</si>
  <si>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</si>
  <si>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</si>
  <si>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</si>
  <si>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</si>
  <si>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</si>
  <si>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</si>
  <si>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</si>
  <si>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</si>
  <si>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</si>
  <si>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</si>
  <si>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</si>
  <si>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</si>
  <si>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</si>
  <si>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</si>
  <si>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</si>
  <si>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</si>
  <si>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</si>
  <si>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</si>
  <si>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</si>
  <si>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</si>
  <si>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</si>
  <si>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</si>
  <si>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</si>
  <si>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</si>
  <si>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</si>
  <si>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</si>
  <si>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</si>
  <si>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</si>
  <si>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</si>
  <si>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</si>
  <si>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</si>
  <si>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</si>
  <si>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</si>
  <si>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</si>
  <si>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</si>
  <si>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</si>
  <si>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</si>
  <si>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</si>
  <si>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</si>
  <si>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</si>
  <si>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</si>
  <si>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</si>
  <si>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</si>
  <si>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</si>
  <si>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</si>
  <si>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</si>
  <si>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</si>
  <si>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</si>
  <si>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</si>
  <si>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</si>
  <si>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</si>
  <si>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</si>
  <si>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</si>
  <si>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</si>
  <si>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</si>
  <si>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</si>
  <si>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</si>
  <si>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</si>
  <si>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</si>
  <si>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</si>
  <si>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</si>
  <si>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</si>
  <si>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</si>
  <si>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</si>
  <si>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</si>
  <si>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</si>
  <si>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</si>
  <si>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</si>
  <si>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</si>
  <si>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</si>
  <si>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</si>
  <si>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</si>
  <si>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</si>
  <si>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</si>
  <si>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</si>
  <si>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</si>
  <si>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</si>
  <si>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</si>
  <si>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</si>
  <si>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</si>
  <si>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</si>
  <si>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</si>
  <si>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</si>
  <si>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</si>
  <si>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</si>
  <si>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</si>
  <si>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</si>
  <si>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</si>
  <si>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</si>
  <si>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</si>
  <si>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</si>
  <si>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</si>
  <si>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</si>
  <si>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</si>
  <si>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</si>
  <si>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</si>
  <si>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</si>
  <si>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</si>
  <si>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</si>
  <si>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</si>
  <si>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</si>
  <si>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</si>
  <si>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</si>
  <si>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</si>
  <si>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</si>
  <si>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</si>
  <si>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</si>
  <si>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</si>
  <si>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</si>
  <si>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</si>
  <si>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</si>
  <si>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</si>
  <si>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</si>
  <si>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</si>
  <si>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</si>
  <si>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</si>
  <si>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</si>
  <si>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</si>
  <si>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</si>
  <si>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</si>
  <si>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</si>
  <si>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</si>
  <si>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</si>
  <si>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</si>
  <si>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</si>
  <si>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</si>
  <si>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</si>
  <si>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</si>
  <si>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</si>
  <si>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</si>
  <si>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</si>
  <si>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</si>
  <si>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</si>
  <si>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</si>
  <si>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</si>
  <si>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</si>
  <si>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</si>
  <si>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</si>
  <si>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</si>
  <si>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</si>
  <si>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</si>
  <si>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</si>
  <si>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</si>
  <si>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</si>
  <si>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</si>
  <si>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</si>
  <si>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</si>
  <si>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</si>
  <si>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</si>
  <si>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</si>
  <si>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</si>
  <si>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</si>
  <si>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</si>
  <si>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</si>
  <si>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</si>
  <si>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</si>
  <si>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</si>
  <si>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</si>
  <si>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</si>
  <si>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</si>
  <si>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</si>
  <si>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</si>
  <si>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</si>
  <si>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</si>
  <si>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</si>
  <si>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</si>
  <si>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</si>
  <si>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</si>
  <si>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</si>
  <si>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</si>
  <si>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</si>
  <si>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</si>
  <si>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</si>
  <si>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</si>
  <si>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</si>
  <si>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</si>
  <si>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</si>
  <si>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</si>
  <si>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</si>
  <si>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</si>
  <si>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</si>
  <si>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</si>
  <si>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</si>
  <si>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</si>
  <si>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</si>
  <si>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</si>
  <si>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</si>
  <si>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</si>
  <si>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</si>
  <si>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</si>
  <si>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</si>
  <si>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</si>
  <si>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</si>
  <si>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</si>
  <si>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</si>
  <si>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</si>
  <si>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</si>
  <si>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</si>
  <si>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</si>
  <si>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</si>
  <si>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</si>
  <si>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</si>
  <si>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</si>
  <si>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</si>
  <si>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</si>
  <si>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</si>
  <si>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</si>
  <si>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</si>
  <si>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</si>
  <si>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</si>
  <si>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</si>
  <si>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</si>
  <si>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</si>
  <si>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</si>
  <si>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</si>
  <si>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</si>
  <si>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</si>
  <si>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</si>
  <si>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</si>
  <si>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</si>
  <si>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</si>
  <si>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</si>
  <si>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</si>
  <si>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</si>
  <si>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</si>
  <si>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</si>
  <si>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</si>
  <si>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</si>
  <si>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</si>
  <si>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</si>
  <si>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</si>
  <si>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</si>
  <si>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</si>
  <si>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</si>
  <si>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</si>
  <si>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</si>
  <si>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</si>
  <si>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</si>
  <si>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</si>
  <si>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</si>
  <si>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</si>
  <si>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</si>
  <si>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</si>
  <si>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</si>
  <si>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</si>
  <si>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</si>
  <si>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</si>
  <si>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</si>
  <si>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</si>
  <si>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</si>
  <si>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</si>
  <si>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</si>
  <si>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</si>
  <si>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</si>
  <si>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</si>
  <si>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</si>
  <si>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</si>
  <si>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</si>
  <si>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</si>
  <si>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</si>
  <si>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</si>
  <si>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</si>
  <si>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</si>
  <si>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</si>
  <si>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</si>
  <si>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</si>
  <si>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</si>
  <si>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</si>
  <si>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</si>
  <si>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</si>
  <si>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</si>
  <si>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</si>
  <si>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</si>
  <si>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</si>
  <si>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</si>
  <si>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</si>
  <si>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</si>
  <si>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</si>
  <si>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</si>
  <si>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</si>
  <si>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</si>
  <si>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</si>
  <si>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</si>
  <si>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</si>
  <si>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</si>
  <si>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</si>
  <si>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</si>
  <si>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</si>
  <si>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</si>
  <si>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</si>
  <si>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</si>
  <si>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</si>
  <si>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</si>
  <si>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</si>
  <si>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</si>
  <si>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</si>
  <si>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</si>
  <si>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</si>
  <si>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</si>
  <si>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</si>
  <si>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</si>
  <si>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</si>
  <si>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</si>
  <si>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</si>
  <si>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</si>
  <si>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</si>
  <si>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</si>
  <si>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</si>
  <si>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</si>
  <si>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</si>
  <si>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</si>
  <si>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</si>
  <si>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</si>
  <si>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</si>
  <si>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</si>
  <si>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</si>
  <si>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</si>
  <si>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</si>
  <si>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</si>
  <si>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</si>
  <si>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</si>
  <si>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</si>
  <si>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</si>
  <si>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</si>
  <si>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</si>
  <si>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</si>
  <si>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</si>
  <si>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</si>
  <si>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</si>
  <si>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</si>
  <si>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</si>
  <si>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</si>
  <si>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</si>
  <si>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</si>
  <si>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</si>
  <si>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</si>
  <si>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</si>
  <si>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</si>
  <si>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</si>
  <si>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</si>
  <si>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</si>
  <si>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</si>
  <si>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</si>
  <si>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</si>
  <si>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</si>
  <si>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</si>
  <si>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</si>
  <si>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</si>
  <si>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</si>
  <si>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</si>
  <si>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</si>
  <si>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</si>
  <si>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</si>
  <si>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</si>
  <si>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</si>
  <si>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</si>
  <si>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</si>
  <si>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</si>
  <si>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</si>
  <si>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</si>
  <si>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</si>
  <si>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</si>
  <si>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</si>
  <si>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</si>
  <si>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</si>
  <si>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</si>
  <si>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</si>
  <si>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</si>
  <si>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</si>
  <si>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</si>
  <si>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</si>
  <si>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</si>
  <si>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</si>
  <si>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</si>
  <si>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</si>
  <si>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</si>
  <si>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</si>
  <si>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</si>
  <si>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</si>
  <si>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</si>
  <si>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</si>
  <si>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</si>
  <si>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</si>
  <si>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</si>
  <si>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</si>
  <si>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</si>
  <si>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</si>
  <si>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</si>
  <si>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</si>
  <si>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</si>
  <si>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</si>
  <si>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</si>
  <si>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</si>
  <si>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</si>
  <si>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</si>
  <si>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</si>
  <si>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</si>
  <si>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</si>
  <si>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</si>
  <si>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</si>
  <si>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</si>
  <si>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</si>
  <si>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</si>
  <si>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</si>
  <si>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</si>
  <si>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</si>
  <si>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</si>
  <si>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</si>
  <si>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</si>
  <si>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</si>
  <si>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</si>
  <si>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</si>
  <si>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</si>
  <si>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</si>
  <si>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</si>
  <si>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</si>
  <si>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</si>
  <si>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</si>
  <si>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</si>
  <si>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</si>
  <si>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</si>
  <si>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</si>
  <si>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</si>
  <si>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</si>
  <si>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</si>
  <si>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</si>
  <si>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</si>
  <si>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</si>
  <si>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</si>
  <si>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</si>
  <si>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</si>
  <si>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</si>
  <si>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</si>
  <si>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</si>
  <si>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</si>
  <si>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</si>
  <si>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</si>
  <si>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</si>
  <si>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</si>
  <si>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</si>
  <si>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</si>
  <si>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</si>
  <si>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</si>
  <si>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</si>
  <si>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</si>
  <si>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</si>
  <si>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</si>
  <si>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</si>
  <si>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</si>
  <si>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</si>
  <si>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</si>
  <si>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</si>
  <si>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</si>
  <si>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</si>
  <si>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</si>
  <si>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</si>
  <si>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</si>
  <si>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</si>
  <si>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</si>
  <si>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</si>
  <si>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</si>
  <si>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</si>
  <si>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</si>
  <si>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</si>
  <si>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</si>
  <si>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</si>
  <si>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</si>
  <si>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</si>
  <si>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</si>
  <si>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</si>
  <si>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</si>
  <si>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</si>
  <si>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</si>
  <si>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</si>
  <si>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</si>
  <si>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</si>
  <si>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</si>
  <si>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</si>
  <si>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</si>
  <si>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</si>
  <si>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</si>
  <si>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</si>
  <si>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</si>
  <si>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</si>
  <si>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</si>
  <si>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</si>
  <si>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</si>
  <si>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</si>
  <si>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</si>
  <si>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</si>
  <si>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</si>
  <si>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</si>
  <si>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</si>
  <si>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</si>
  <si>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</si>
  <si>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</si>
  <si>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</si>
  <si>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</si>
  <si>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</si>
  <si>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</si>
  <si>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</si>
  <si>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</si>
  <si>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</si>
  <si>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</si>
  <si>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</si>
  <si>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</si>
  <si>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</si>
  <si>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</si>
  <si>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</si>
  <si>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</si>
  <si>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</si>
  <si>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</si>
  <si>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</si>
  <si>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</si>
  <si>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</si>
  <si>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</si>
  <si>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</si>
  <si>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</si>
  <si>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</si>
  <si>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</si>
  <si>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</si>
  <si>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</si>
  <si>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</si>
  <si>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</si>
  <si>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</si>
  <si>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</si>
  <si>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</si>
  <si>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</si>
  <si>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</si>
  <si>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</si>
  <si>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</si>
  <si>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</si>
  <si>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</si>
  <si>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</si>
  <si>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</si>
  <si>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</si>
  <si>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</si>
  <si>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</si>
  <si>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</si>
  <si>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</si>
  <si>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</si>
  <si>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</si>
  <si>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</si>
  <si>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</si>
  <si>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</si>
  <si>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</si>
  <si>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</si>
  <si>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</si>
  <si>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</si>
  <si>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</si>
  <si>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</si>
  <si>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</si>
  <si>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</si>
  <si>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</si>
  <si>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</si>
  <si>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</si>
  <si>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</si>
  <si>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</si>
  <si>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</si>
  <si>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</si>
  <si>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</si>
  <si>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</si>
  <si>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</si>
  <si>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</si>
  <si>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</si>
  <si>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</si>
  <si>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</si>
  <si>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</si>
  <si>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</si>
  <si>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</si>
  <si>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</si>
  <si>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</si>
  <si>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</si>
  <si>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</si>
  <si>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</si>
  <si>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</si>
  <si>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</si>
  <si>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</si>
  <si>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</si>
  <si>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</si>
  <si>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</si>
  <si>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</si>
  <si>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</si>
  <si>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</si>
  <si>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</si>
  <si>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</si>
  <si>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</si>
  <si>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</si>
  <si>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</si>
  <si>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</si>
  <si>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</si>
  <si>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</si>
  <si>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</si>
  <si>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</si>
  <si>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</si>
  <si>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</si>
  <si>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</si>
  <si>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</si>
  <si>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</si>
  <si>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</si>
  <si>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</si>
  <si>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</si>
  <si>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</si>
  <si>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</si>
  <si>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</si>
  <si>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</si>
  <si>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</si>
  <si>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</si>
  <si>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</si>
  <si>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</si>
  <si>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</si>
  <si>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</si>
  <si>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</si>
  <si>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</si>
  <si>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</si>
  <si>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</si>
  <si>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</si>
  <si>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</si>
  <si>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</si>
  <si>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</si>
  <si>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</si>
  <si>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</si>
  <si>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</si>
  <si>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</si>
  <si>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</si>
  <si>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</si>
  <si>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</si>
  <si>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</si>
  <si>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</si>
  <si>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</si>
  <si>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</si>
  <si>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</si>
  <si>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</si>
  <si>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</si>
  <si>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</si>
  <si>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</si>
  <si>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</si>
  <si>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</si>
  <si>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</si>
  <si>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</si>
  <si>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</si>
  <si>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</si>
  <si>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</si>
  <si>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</si>
  <si>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</si>
  <si>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</si>
  <si>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</si>
  <si>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</si>
  <si>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</si>
  <si>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</si>
  <si>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</si>
  <si>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</si>
  <si>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</si>
  <si>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</si>
  <si>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</si>
  <si>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</si>
  <si>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</si>
  <si>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</si>
  <si>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</si>
  <si>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</si>
  <si>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</si>
  <si>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</si>
  <si>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</si>
  <si>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</si>
  <si>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</si>
  <si>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</si>
  <si>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</si>
  <si>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</si>
  <si>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</si>
  <si>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</si>
  <si>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</si>
  <si>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</si>
  <si>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</si>
  <si>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</si>
  <si>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</si>
  <si>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</si>
  <si>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</si>
  <si>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</si>
  <si>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</si>
  <si>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</si>
  <si>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</si>
  <si>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</si>
  <si>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</si>
  <si>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</si>
  <si>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</si>
  <si>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</si>
  <si>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</si>
  <si>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</si>
  <si>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</si>
  <si>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</si>
  <si>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</si>
  <si>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</si>
  <si>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</si>
  <si>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</si>
  <si>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</si>
  <si>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</si>
  <si>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</si>
  <si>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</si>
  <si>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</si>
  <si>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</si>
  <si>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</si>
  <si>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</si>
  <si>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</si>
  <si>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</si>
  <si>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</si>
  <si>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</si>
  <si>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</si>
  <si>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</si>
  <si>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</si>
  <si>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</si>
  <si>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</si>
  <si>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</si>
  <si>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</si>
  <si>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</si>
  <si>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</si>
  <si>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</si>
  <si>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</si>
  <si>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</si>
  <si>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</si>
  <si>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</si>
  <si>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</si>
  <si>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</si>
  <si>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</si>
  <si>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</si>
  <si>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</si>
  <si>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</si>
  <si>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</si>
  <si>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</si>
  <si>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</si>
  <si>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</si>
  <si>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</si>
  <si>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</si>
  <si>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</si>
  <si>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</si>
  <si>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</si>
  <si>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</si>
  <si>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</si>
  <si>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</si>
  <si>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</si>
  <si>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</si>
  <si>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</si>
  <si>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</si>
  <si>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</si>
  <si>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</si>
  <si>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</si>
  <si>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</si>
  <si>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</si>
  <si>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</si>
  <si>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</si>
  <si>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</si>
  <si>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</si>
  <si>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</si>
  <si>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</si>
  <si>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</si>
  <si>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</si>
  <si>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</si>
  <si>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</si>
  <si>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</si>
  <si>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</si>
  <si>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</si>
  <si>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</si>
  <si>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</si>
  <si>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</si>
  <si>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</si>
  <si>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</si>
  <si>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</si>
  <si>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</si>
  <si>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</si>
  <si>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</si>
  <si>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</si>
  <si>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</si>
  <si>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</si>
  <si>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</si>
  <si>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</si>
  <si>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</si>
  <si>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</si>
  <si>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</si>
  <si>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</si>
  <si>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</si>
  <si>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</si>
  <si>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</si>
  <si>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</si>
  <si>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</si>
  <si>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</si>
  <si>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</si>
  <si>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</si>
  <si>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</si>
  <si>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</si>
  <si>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</si>
  <si>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</si>
  <si>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</si>
  <si>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</si>
  <si>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</si>
  <si>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</si>
  <si>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</si>
  <si>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</si>
  <si>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</si>
  <si>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</si>
  <si>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</si>
  <si>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</si>
  <si>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</si>
  <si>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</si>
  <si>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</si>
  <si>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</si>
  <si>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</si>
  <si>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</si>
  <si>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</si>
  <si>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</si>
  <si>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</si>
  <si>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</si>
  <si>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</si>
  <si>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</si>
  <si>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</si>
  <si>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</si>
  <si>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</si>
  <si>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</si>
  <si>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</si>
  <si>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</si>
  <si>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</si>
  <si>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</si>
  <si>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</si>
  <si>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</si>
  <si>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</si>
  <si>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</si>
  <si>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</si>
  <si>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</si>
  <si>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</si>
  <si>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</si>
  <si>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</si>
  <si>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</si>
  <si>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</si>
  <si>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</si>
  <si>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</si>
  <si>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</si>
  <si>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</si>
  <si>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</si>
  <si>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</si>
  <si>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</si>
  <si>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</si>
  <si>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</si>
  <si>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</si>
  <si>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</si>
  <si>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</si>
  <si>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</si>
  <si>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</si>
  <si>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</si>
  <si>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</si>
  <si>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</si>
  <si>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</si>
  <si>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</si>
  <si>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</si>
  <si>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</si>
  <si>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</si>
  <si>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</si>
  <si>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</si>
  <si>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</si>
  <si>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</si>
  <si>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</si>
  <si>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</si>
  <si>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</si>
  <si>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</si>
  <si>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</si>
  <si>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</si>
  <si>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</si>
  <si>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</si>
  <si>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</si>
  <si>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</si>
  <si>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</si>
  <si>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</si>
  <si>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</si>
  <si>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</si>
  <si>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</si>
  <si>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</si>
  <si>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</si>
  <si>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</si>
  <si>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</si>
  <si>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</si>
  <si>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</si>
  <si>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</si>
  <si>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</si>
  <si>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</si>
  <si>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</si>
  <si>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</si>
  <si>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</si>
  <si>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</si>
  <si>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</si>
  <si>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</si>
  <si>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</si>
  <si>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</si>
  <si>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</si>
  <si>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</si>
  <si>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</si>
  <si>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</si>
  <si>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</si>
  <si>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</si>
  <si>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</si>
  <si>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</si>
  <si>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</si>
  <si>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</si>
  <si>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</si>
  <si>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</si>
  <si>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</si>
  <si>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</si>
  <si>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</si>
  <si>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</si>
  <si>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</si>
  <si>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</si>
  <si>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</si>
  <si>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</si>
  <si>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</si>
  <si>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</si>
  <si>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</si>
  <si>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</si>
  <si>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</si>
  <si>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</si>
  <si>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</si>
  <si>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</si>
  <si>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</si>
  <si>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</si>
  <si>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</si>
  <si>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</si>
  <si>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</si>
  <si>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</si>
  <si>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</si>
  <si>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</si>
  <si>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</si>
  <si>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</si>
  <si>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</si>
  <si>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</si>
  <si>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</si>
  <si>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</si>
  <si>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</si>
  <si>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</si>
  <si>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</si>
  <si>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</si>
  <si>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</si>
  <si>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</si>
  <si>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</si>
  <si>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</si>
  <si>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</si>
  <si>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</si>
  <si>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</si>
  <si>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</si>
  <si>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</si>
  <si>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</si>
  <si>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</si>
  <si>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</si>
  <si>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</si>
  <si>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</si>
  <si>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</si>
  <si>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</si>
  <si>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</si>
  <si>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</si>
  <si>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</si>
  <si>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</si>
  <si>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</si>
  <si>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</si>
  <si>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</si>
  <si>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</si>
  <si>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</si>
  <si>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</si>
  <si>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</si>
  <si>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</si>
  <si>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</si>
  <si>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</si>
  <si>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</si>
  <si>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</si>
  <si>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</si>
  <si>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</si>
  <si>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</si>
  <si>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</si>
  <si>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</si>
  <si>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</si>
  <si>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</si>
  <si>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</si>
  <si>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</si>
  <si>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</si>
  <si>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</si>
  <si>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</si>
  <si>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</si>
  <si>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</si>
  <si>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</si>
  <si>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</si>
  <si>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</si>
  <si>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</si>
  <si>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</si>
  <si>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</si>
  <si>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</si>
  <si>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</si>
  <si>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</si>
  <si>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</si>
  <si>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</si>
  <si>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</si>
  <si>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</si>
  <si>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</si>
  <si>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</si>
  <si>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</si>
  <si>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</si>
  <si>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</si>
  <si>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</si>
  <si>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</si>
  <si>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</si>
  <si>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</si>
  <si>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</si>
  <si>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</si>
  <si>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</si>
  <si>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</si>
  <si>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</si>
  <si>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</si>
  <si>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</si>
  <si>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</si>
  <si>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</si>
  <si>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</si>
  <si>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</si>
  <si>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</si>
  <si>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</si>
  <si>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</si>
  <si>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</si>
  <si>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</si>
  <si>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</si>
  <si>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</si>
  <si>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</si>
  <si>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</si>
  <si>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</si>
  <si>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</si>
  <si>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</si>
  <si>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</si>
  <si>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</si>
  <si>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</si>
  <si>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</si>
  <si>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</si>
  <si>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</si>
  <si>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</si>
  <si>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</si>
  <si>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</si>
  <si>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</si>
  <si>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</si>
  <si>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</si>
  <si>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</si>
  <si>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</si>
  <si>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</si>
  <si>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</si>
  <si>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</si>
  <si>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</si>
  <si>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</si>
  <si>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</si>
  <si>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</si>
  <si>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</si>
  <si>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</si>
  <si>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</si>
  <si>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</si>
  <si>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</si>
  <si>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</si>
  <si>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</si>
  <si>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</si>
  <si>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</si>
  <si>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</si>
  <si>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</si>
  <si>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</si>
  <si>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</si>
  <si>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</si>
  <si>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</si>
  <si>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</si>
  <si>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</si>
  <si>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</si>
  <si>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</si>
  <si>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</si>
  <si>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</si>
  <si>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</si>
  <si>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</si>
  <si>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</si>
  <si>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</si>
  <si>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</si>
  <si>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</si>
  <si>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</si>
  <si>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</si>
  <si>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</si>
  <si>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</si>
  <si>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</si>
  <si>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</si>
  <si>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</si>
  <si>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</si>
  <si>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</si>
  <si>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</si>
  <si>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</si>
  <si>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</si>
  <si>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</si>
  <si>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</si>
  <si>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</si>
  <si>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</si>
  <si>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</si>
  <si>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</si>
  <si>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</si>
  <si>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</si>
  <si>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</si>
  <si>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</si>
  <si>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</si>
  <si>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</si>
  <si>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</si>
  <si>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</si>
  <si>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</si>
  <si>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</si>
  <si>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</si>
  <si>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</si>
  <si>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</si>
  <si>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</si>
  <si>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</si>
  <si>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</si>
  <si>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</si>
  <si>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</si>
  <si>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</si>
  <si>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</si>
  <si>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</si>
  <si>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</si>
  <si>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</si>
  <si>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</si>
  <si>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</si>
  <si>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</si>
  <si>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</si>
  <si>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</si>
  <si>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</si>
  <si>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</si>
  <si>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</si>
  <si>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</si>
  <si>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</si>
  <si>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</si>
  <si>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</si>
  <si>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</si>
  <si>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</si>
  <si>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</si>
  <si>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</si>
  <si>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</si>
  <si>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</si>
  <si>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</si>
  <si>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</si>
  <si>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</si>
  <si>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</si>
  <si>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</si>
  <si>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</si>
  <si>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</si>
  <si>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</si>
  <si>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</si>
  <si>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</si>
  <si>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</si>
  <si>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</si>
  <si>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</si>
  <si>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</si>
  <si>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</si>
  <si>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</si>
  <si>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</si>
  <si>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</si>
  <si>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</si>
  <si>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</si>
  <si>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</si>
  <si>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</si>
  <si>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</si>
  <si>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</si>
  <si>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</si>
  <si>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</si>
  <si>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</si>
  <si>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</si>
  <si>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</si>
  <si>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</si>
  <si>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</si>
  <si>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</si>
  <si>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</si>
  <si>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</si>
  <si>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</si>
  <si>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</si>
  <si>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</si>
  <si>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</si>
  <si>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</si>
  <si>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</si>
  <si>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</si>
  <si>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</si>
  <si>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</si>
  <si>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</si>
  <si>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</si>
  <si>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</si>
  <si>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</si>
  <si>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</si>
  <si>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</si>
  <si>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</si>
  <si>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</si>
  <si>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</si>
  <si>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</si>
  <si>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</si>
  <si>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</si>
  <si>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</si>
  <si>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</si>
  <si>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</si>
  <si>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</si>
  <si>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</si>
  <si>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</si>
  <si>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</si>
  <si>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</si>
  <si>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</si>
  <si>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</si>
  <si>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</si>
  <si>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</si>
  <si>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</si>
  <si>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</si>
  <si>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</si>
  <si>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</si>
  <si>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</si>
  <si>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</si>
  <si>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</si>
  <si>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</si>
  <si>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</si>
  <si>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</si>
  <si>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</si>
  <si>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</si>
  <si>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</si>
  <si>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</si>
  <si>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</si>
  <si>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</si>
  <si>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</si>
  <si>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</si>
  <si>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</si>
  <si>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</si>
  <si>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</si>
  <si>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</si>
  <si>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</si>
  <si>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</si>
  <si>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</si>
  <si>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</si>
  <si>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</si>
  <si>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</si>
  <si>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</si>
  <si>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</si>
  <si>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</si>
  <si>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</si>
  <si>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</si>
  <si>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</si>
  <si>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</si>
  <si>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</si>
  <si>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</si>
  <si>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</si>
  <si>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</si>
  <si>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</si>
  <si>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</si>
  <si>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</si>
  <si>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</si>
  <si>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</si>
  <si>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</si>
  <si>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</si>
  <si>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</si>
  <si>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</si>
  <si>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</si>
  <si>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</si>
  <si>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</si>
  <si>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</si>
  <si>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</si>
  <si>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</si>
  <si>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</si>
  <si>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</si>
  <si>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</si>
  <si>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</si>
  <si>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</si>
  <si>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</si>
  <si>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</si>
  <si>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</si>
  <si>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</si>
  <si>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</si>
  <si>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</si>
  <si>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</si>
  <si>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</si>
  <si>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</si>
  <si>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</si>
  <si>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</si>
  <si>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</si>
  <si>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</si>
  <si>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</si>
  <si>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</si>
  <si>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</si>
  <si>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</si>
  <si>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</si>
  <si>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</si>
  <si>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</si>
  <si>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</si>
  <si>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</si>
  <si>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</si>
  <si>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</si>
  <si>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</si>
  <si>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</si>
  <si>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</si>
  <si>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</si>
  <si>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</si>
  <si>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</si>
  <si>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</si>
  <si>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</si>
  <si>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</si>
  <si>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</si>
  <si>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</si>
  <si>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</si>
  <si>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</si>
  <si>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</si>
  <si>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</si>
  <si>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</si>
  <si>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</si>
  <si>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</si>
  <si>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</si>
  <si>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</si>
  <si>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</si>
  <si>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</si>
  <si>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</si>
  <si>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</si>
  <si>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</si>
  <si>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</si>
  <si>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</si>
  <si>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</si>
  <si>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</si>
  <si>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</si>
  <si>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</si>
  <si>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</si>
  <si>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</si>
  <si>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</si>
  <si>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</si>
  <si>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</si>
  <si>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</si>
  <si>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</si>
  <si>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</si>
  <si>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</si>
  <si>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</si>
  <si>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</si>
  <si>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</si>
  <si>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</si>
  <si>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</si>
  <si>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</si>
  <si>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</si>
  <si>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</si>
  <si>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</si>
  <si>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</si>
  <si>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</si>
  <si>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</si>
  <si>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</si>
  <si>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</si>
  <si>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</si>
  <si>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</si>
  <si>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</si>
  <si>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</si>
  <si>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</si>
  <si>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</si>
  <si>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</si>
  <si>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</si>
  <si>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</si>
  <si>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</si>
  <si>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</si>
  <si>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</si>
  <si>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</si>
  <si>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</si>
  <si>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</si>
  <si>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</si>
  <si>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</si>
  <si>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</si>
  <si>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</si>
  <si>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</si>
  <si>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</si>
  <si>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</si>
  <si>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</si>
  <si>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</si>
  <si>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</si>
  <si>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</si>
  <si>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</si>
  <si>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</si>
  <si>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</si>
  <si>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</si>
  <si>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</si>
  <si>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</si>
  <si>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</si>
  <si>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</si>
  <si>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</si>
  <si>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</si>
  <si>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</si>
  <si>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</si>
  <si>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</si>
  <si>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</si>
  <si>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</si>
  <si>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</si>
  <si>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</si>
  <si>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</si>
  <si>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</si>
  <si>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</si>
  <si>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</si>
  <si>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</si>
  <si>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</si>
  <si>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</si>
  <si>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</si>
  <si>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</si>
  <si>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</si>
  <si>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</si>
  <si>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</si>
  <si>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</si>
  <si>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</si>
  <si>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</si>
  <si>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</si>
  <si>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</si>
  <si>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</si>
  <si>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</si>
  <si>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</si>
  <si>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</si>
  <si>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</si>
  <si>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</si>
  <si>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</si>
  <si>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</si>
  <si>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</si>
  <si>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</si>
  <si>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</si>
  <si>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</si>
  <si>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</si>
  <si>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</si>
  <si>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</si>
  <si>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</si>
  <si>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</si>
  <si>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</si>
  <si>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</si>
  <si>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</si>
  <si>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</si>
  <si>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</si>
  <si>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</si>
  <si>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</si>
  <si>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</si>
  <si>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</si>
  <si>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</si>
  <si>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</si>
  <si>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</si>
  <si>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</si>
  <si>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</si>
  <si>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</si>
  <si>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</si>
  <si>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</si>
  <si>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</si>
  <si>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</si>
  <si>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</si>
  <si>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</si>
  <si>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</si>
  <si>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</si>
  <si>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</si>
  <si>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</si>
  <si>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</si>
  <si>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</si>
  <si>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</si>
  <si>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</si>
  <si>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</si>
  <si>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</si>
  <si>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</si>
  <si>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</si>
  <si>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</si>
  <si>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</si>
  <si>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</si>
  <si>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</si>
  <si>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</si>
  <si>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</si>
  <si>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</si>
  <si>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</si>
  <si>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</si>
  <si>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</si>
  <si>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</si>
  <si>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</si>
  <si>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</si>
  <si>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</si>
  <si>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</si>
  <si>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</si>
  <si>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</si>
  <si>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</si>
  <si>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</si>
  <si>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</si>
  <si>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</si>
  <si>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</si>
  <si>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</si>
  <si>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</si>
  <si>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</si>
  <si>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</si>
  <si>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</si>
  <si>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</si>
  <si>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</si>
  <si>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</si>
  <si>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</si>
  <si>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</si>
  <si>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</si>
  <si>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</si>
  <si>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</si>
  <si>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</si>
  <si>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</si>
  <si>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</si>
  <si>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</si>
  <si>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</si>
  <si>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</si>
  <si>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</si>
  <si>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</si>
  <si>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</si>
  <si>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</si>
  <si>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</si>
  <si>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</si>
  <si>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</si>
  <si>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</si>
  <si>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</si>
  <si>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</si>
  <si>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</si>
  <si>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</si>
  <si>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</si>
  <si>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</si>
  <si>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</si>
  <si>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</si>
  <si>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</si>
  <si>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</si>
  <si>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</si>
  <si>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</si>
  <si>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</si>
  <si>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</si>
  <si>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</si>
  <si>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</si>
  <si>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</si>
  <si>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</si>
  <si>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</si>
  <si>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</si>
  <si>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</si>
  <si>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</si>
  <si>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</si>
  <si>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</si>
  <si>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</si>
  <si>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</si>
  <si>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</si>
  <si>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</si>
  <si>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</si>
  <si>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</si>
  <si>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</si>
  <si>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</si>
  <si>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</si>
  <si>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</si>
  <si>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</si>
  <si>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</si>
  <si>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</si>
  <si>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</si>
  <si>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</si>
  <si>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</si>
  <si>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</si>
  <si>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</si>
  <si>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</si>
  <si>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</si>
  <si>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</si>
  <si>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</si>
  <si>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</si>
  <si>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</si>
  <si>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</si>
  <si>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</si>
  <si>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</si>
  <si>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</si>
  <si>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</si>
  <si>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</si>
  <si>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</si>
  <si>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</si>
  <si>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</si>
  <si>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</si>
  <si>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</si>
  <si>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</si>
  <si>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</si>
  <si>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</si>
  <si>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</si>
  <si>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</si>
  <si>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</si>
  <si>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</si>
  <si>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</si>
  <si>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</si>
  <si>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</si>
  <si>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</si>
  <si>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</si>
  <si>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</si>
  <si>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</si>
  <si>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</si>
  <si>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</si>
  <si>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</si>
  <si>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</si>
  <si>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</si>
  <si>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</si>
  <si>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</si>
  <si>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</si>
  <si>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</si>
  <si>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</si>
  <si>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</si>
  <si>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</si>
  <si>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</si>
  <si>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</si>
  <si>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</si>
  <si>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</si>
  <si>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</si>
  <si>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</si>
  <si>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</si>
  <si>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</si>
  <si>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</si>
  <si>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</si>
  <si>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</si>
  <si>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</si>
  <si>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</si>
  <si>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</si>
  <si>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</si>
  <si>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</si>
  <si>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</si>
  <si>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</si>
  <si>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</si>
  <si>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</si>
  <si>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</si>
  <si>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</si>
  <si>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</si>
  <si>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</si>
  <si>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</si>
  <si>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</si>
  <si>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</si>
  <si>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</si>
  <si>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</si>
  <si>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</si>
  <si>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</si>
  <si>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</si>
  <si>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</si>
  <si>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</si>
  <si>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</si>
  <si>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</si>
  <si>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</si>
  <si>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</si>
  <si>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</si>
  <si>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</si>
  <si>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</si>
  <si>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</si>
  <si>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</si>
  <si>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</si>
  <si>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</si>
  <si>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</si>
  <si>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</si>
  <si>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</si>
  <si>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</si>
  <si>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</si>
  <si>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</si>
  <si>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</si>
  <si>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</si>
  <si>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</si>
  <si>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</si>
  <si>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</si>
  <si>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</si>
  <si>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</si>
  <si>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</si>
  <si>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</si>
  <si>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</si>
  <si>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</si>
  <si>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</si>
  <si>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</si>
  <si>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</si>
  <si>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</si>
  <si>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</si>
  <si>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</si>
  <si>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</si>
  <si>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</si>
  <si>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</si>
  <si>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</si>
  <si>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</si>
  <si>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</si>
  <si>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</si>
  <si>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</si>
  <si>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</si>
  <si>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</si>
  <si>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</si>
  <si>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</si>
  <si>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</si>
  <si>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</si>
  <si>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</si>
  <si>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</si>
  <si>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</si>
  <si>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</si>
  <si>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</si>
  <si>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</si>
  <si>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</si>
  <si>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</si>
  <si>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</si>
  <si>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</si>
  <si>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</si>
  <si>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</si>
  <si>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</si>
  <si>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</si>
  <si>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</si>
  <si>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</si>
  <si>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</si>
  <si>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</si>
  <si>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</si>
  <si>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</si>
  <si>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</si>
  <si>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</si>
  <si>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</si>
  <si>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</si>
  <si>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</si>
  <si>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</si>
  <si>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</si>
  <si>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</si>
  <si>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</si>
  <si>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</si>
  <si>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</si>
  <si>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</si>
  <si>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</si>
  <si>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</si>
  <si>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</si>
  <si>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</si>
  <si>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</si>
  <si>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</si>
  <si>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</si>
  <si>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</si>
  <si>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</si>
  <si>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</si>
  <si>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</si>
  <si>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</si>
  <si>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</si>
  <si>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</si>
  <si>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</si>
  <si>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</si>
  <si>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</si>
  <si>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</si>
  <si>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</si>
  <si>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</si>
  <si>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</si>
  <si>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</si>
  <si>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</si>
  <si>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</si>
  <si>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</si>
  <si>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</si>
  <si>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</si>
  <si>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</si>
  <si>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</si>
  <si>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</si>
  <si>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</si>
  <si>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</si>
  <si>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</si>
  <si>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</si>
  <si>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</si>
  <si>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</si>
  <si>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</si>
  <si>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</si>
  <si>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</si>
  <si>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</si>
  <si>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</si>
  <si>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</si>
  <si>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</si>
  <si>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</si>
  <si>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</si>
  <si>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</si>
  <si>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</si>
  <si>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</si>
  <si>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</si>
  <si>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</si>
  <si>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</si>
  <si>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</si>
  <si>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</si>
  <si>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</si>
  <si>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</si>
  <si>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</si>
  <si>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</si>
  <si>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</si>
  <si>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</si>
  <si>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</si>
  <si>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</si>
  <si>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</si>
  <si>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</si>
  <si>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</si>
  <si>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</si>
  <si>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</si>
  <si>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</si>
  <si>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</si>
  <si>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</si>
  <si>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</si>
  <si>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</si>
  <si>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</si>
  <si>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</si>
  <si>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</si>
  <si>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</si>
  <si>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</si>
  <si>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</si>
  <si>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</si>
  <si>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</si>
  <si>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</si>
  <si>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</si>
  <si>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</si>
  <si>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</si>
  <si>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</si>
  <si>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</si>
  <si>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</si>
  <si>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</si>
  <si>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</si>
  <si>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</si>
  <si>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</si>
  <si>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</si>
  <si>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</si>
  <si>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</si>
  <si>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</si>
  <si>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</si>
  <si>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</si>
  <si>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</si>
  <si>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</si>
  <si>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</si>
  <si>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</si>
  <si>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</si>
  <si>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</si>
  <si>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</si>
  <si>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</si>
  <si>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</si>
  <si>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</si>
  <si>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</si>
  <si>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</si>
  <si>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</si>
  <si>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</si>
  <si>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</si>
  <si>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</si>
  <si>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</si>
  <si>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</si>
  <si>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</si>
  <si>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</si>
  <si>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</si>
  <si>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</si>
  <si>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</si>
  <si>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</si>
  <si>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</si>
  <si>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</si>
  <si>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</si>
  <si>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</si>
  <si>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</si>
  <si>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</si>
  <si>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</si>
  <si>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</si>
  <si>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</si>
  <si>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</si>
  <si>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</si>
  <si>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</si>
  <si>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</si>
  <si>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</si>
  <si>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</si>
  <si>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</si>
  <si>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</si>
  <si>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</si>
  <si>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</si>
  <si>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</si>
  <si>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</si>
  <si>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</si>
  <si>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</si>
  <si>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</si>
  <si>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</si>
  <si>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</si>
  <si>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</si>
  <si>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</si>
  <si>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</si>
  <si>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</si>
  <si>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</si>
  <si>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</si>
  <si>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</si>
  <si>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</si>
  <si>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</si>
  <si>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</si>
  <si>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</si>
  <si>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</si>
  <si>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</si>
  <si>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</si>
  <si>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</si>
  <si>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</si>
  <si>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</si>
  <si>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</si>
  <si>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</si>
  <si>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</si>
  <si>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</si>
  <si>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</si>
  <si>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</si>
  <si>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</si>
  <si>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</si>
  <si>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</si>
  <si>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</si>
  <si>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</si>
  <si>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</si>
  <si>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</si>
  <si>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</si>
  <si>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</si>
  <si>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</si>
  <si>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</si>
  <si>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</si>
  <si>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</si>
  <si>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</si>
  <si>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</si>
  <si>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</si>
  <si>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</si>
  <si>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</si>
  <si>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</si>
  <si>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</si>
  <si>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</si>
  <si>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</si>
  <si>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</si>
  <si>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</si>
  <si>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</si>
  <si>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</si>
  <si>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</si>
  <si>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</si>
  <si>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</si>
  <si>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</si>
  <si>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</si>
  <si>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</si>
  <si>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</si>
  <si>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</si>
  <si>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</si>
  <si>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</si>
  <si>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</si>
  <si>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</si>
  <si>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</si>
  <si>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</si>
  <si>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</si>
  <si>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</si>
  <si>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</si>
  <si>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</si>
  <si>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</si>
  <si>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</si>
  <si>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</si>
  <si>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</si>
  <si>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</si>
  <si>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</si>
  <si>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</si>
  <si>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</si>
  <si>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</si>
  <si>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</si>
  <si>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</si>
  <si>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</si>
  <si>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</si>
  <si>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</si>
  <si>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</si>
  <si>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</si>
  <si>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</si>
  <si>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</si>
  <si>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</si>
  <si>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</si>
  <si>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</si>
  <si>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</si>
  <si>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</si>
  <si>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</si>
  <si>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</si>
  <si>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</si>
  <si>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</si>
  <si>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</si>
  <si>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</si>
  <si>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</si>
  <si>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</si>
  <si>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</si>
  <si>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</si>
  <si>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</si>
  <si>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</si>
  <si>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</si>
  <si>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</si>
  <si>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</si>
  <si>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</si>
  <si>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</si>
  <si>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</si>
  <si>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</si>
  <si>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</si>
  <si>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</si>
  <si>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</si>
  <si>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</si>
  <si>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</si>
  <si>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</si>
  <si>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</si>
  <si>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</si>
  <si>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</si>
  <si>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</si>
  <si>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</si>
  <si>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</si>
  <si>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</si>
  <si>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</si>
  <si>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</si>
  <si>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</si>
  <si>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</si>
  <si>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</si>
  <si>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</si>
  <si>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</si>
  <si>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</si>
  <si>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</si>
  <si>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</si>
  <si>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</si>
  <si>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</si>
  <si>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</si>
  <si>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</si>
  <si>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</si>
  <si>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</si>
  <si>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</si>
  <si>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</si>
  <si>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</si>
  <si>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</si>
  <si>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</si>
  <si>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</si>
  <si>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</si>
  <si>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</si>
  <si>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</si>
  <si>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</si>
  <si>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</si>
  <si>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</si>
  <si>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</si>
  <si>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</si>
  <si>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</si>
  <si>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</si>
  <si>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</si>
  <si>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</si>
  <si>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</si>
  <si>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</si>
  <si>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</si>
  <si>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</si>
  <si>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</si>
  <si>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</si>
  <si>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</si>
  <si>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</si>
  <si>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</si>
  <si>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</si>
  <si>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</si>
  <si>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</si>
  <si>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</si>
  <si>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</si>
  <si>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</si>
  <si>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</si>
  <si>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</si>
  <si>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</si>
  <si>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</si>
  <si>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</si>
  <si>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</si>
  <si>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</si>
  <si>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</si>
  <si>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</si>
  <si>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</si>
  <si>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</si>
  <si>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</si>
  <si>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</si>
  <si>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</si>
  <si>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</si>
  <si>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</si>
  <si>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</si>
  <si>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</si>
  <si>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</si>
  <si>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</si>
  <si>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</si>
  <si>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</si>
  <si>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</si>
  <si>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</si>
  <si>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</si>
  <si>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</si>
  <si>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</si>
  <si>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</si>
  <si>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</si>
  <si>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</si>
  <si>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</si>
  <si>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</si>
  <si>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</si>
  <si>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</si>
  <si>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</si>
  <si>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</si>
  <si>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</si>
  <si>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</si>
  <si>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</si>
  <si>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</si>
  <si>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</si>
  <si>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</si>
  <si>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</si>
  <si>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</si>
  <si>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</si>
  <si>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</si>
  <si>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</si>
  <si>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</si>
  <si>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</si>
  <si>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</si>
  <si>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</si>
  <si>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</si>
  <si>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</si>
  <si>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</si>
  <si>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</si>
  <si>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</si>
  <si>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</si>
  <si>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</si>
  <si>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</si>
  <si>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</si>
  <si>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</si>
  <si>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</si>
  <si>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</si>
  <si>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</si>
  <si>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</si>
  <si>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</si>
  <si>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</si>
  <si>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</si>
  <si>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</si>
  <si>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</si>
  <si>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</si>
  <si>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</si>
  <si>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</si>
  <si>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</si>
  <si>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</si>
  <si>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</si>
  <si>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</si>
  <si>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</si>
  <si>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</si>
  <si>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</si>
  <si>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</si>
  <si>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</si>
  <si>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</si>
  <si>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</si>
  <si>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</si>
  <si>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</si>
  <si>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</si>
  <si>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</si>
  <si>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</si>
  <si>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</si>
  <si>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</si>
  <si>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</si>
  <si>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</si>
  <si>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</si>
  <si>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</si>
  <si>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</si>
  <si>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</si>
  <si>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</si>
  <si>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</si>
  <si>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</si>
  <si>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</si>
  <si>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</si>
  <si>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</si>
  <si>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</si>
  <si>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</si>
  <si>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</si>
  <si>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</si>
  <si>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</si>
  <si>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</si>
  <si>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</si>
  <si>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</si>
  <si>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</si>
  <si>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</si>
  <si>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</si>
  <si>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</si>
  <si>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</si>
  <si>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</si>
  <si>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</si>
  <si>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</si>
  <si>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</si>
  <si>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</si>
  <si>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</si>
  <si>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</si>
  <si>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</si>
  <si>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</si>
  <si>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</si>
  <si>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</si>
  <si>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</si>
  <si>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</si>
  <si>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</si>
  <si>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</si>
  <si>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</si>
  <si>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</si>
  <si>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</si>
  <si>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</si>
  <si>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</si>
  <si>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</si>
  <si>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</si>
  <si>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</si>
  <si>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</si>
  <si>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</si>
  <si>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</si>
  <si>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</si>
  <si>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</si>
  <si>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</si>
  <si>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</si>
  <si>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</si>
  <si>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</si>
  <si>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</si>
  <si>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</si>
  <si>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</si>
  <si>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</si>
  <si>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</si>
  <si>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</si>
  <si>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</si>
  <si>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</si>
  <si>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</si>
  <si>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</si>
  <si>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</si>
  <si>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</si>
  <si>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</si>
  <si>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</si>
  <si>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</si>
  <si>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</si>
  <si>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</si>
  <si>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</si>
  <si>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</si>
  <si>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</si>
  <si>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</si>
  <si>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</si>
  <si>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</si>
  <si>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</si>
  <si>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</si>
  <si>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</si>
  <si>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</si>
  <si>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</si>
  <si>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</si>
  <si>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</si>
  <si>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</si>
  <si>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</si>
  <si>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</si>
  <si>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</si>
  <si>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</si>
  <si>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</si>
  <si>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</si>
  <si>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</si>
  <si>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</si>
  <si>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</si>
  <si>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</si>
  <si>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</si>
  <si>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</si>
  <si>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</si>
  <si>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</si>
  <si>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</si>
  <si>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</si>
  <si>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</si>
  <si>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</si>
  <si>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</si>
  <si>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</si>
  <si>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</si>
  <si>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</si>
  <si>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</si>
  <si>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</si>
  <si>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</si>
  <si>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</si>
  <si>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</si>
  <si>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</si>
  <si>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</si>
  <si>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</si>
  <si>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</si>
  <si>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</si>
  <si>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</si>
  <si>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</si>
  <si>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</si>
  <si>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</si>
  <si>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</si>
  <si>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</si>
  <si>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</si>
  <si>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</si>
  <si>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</si>
  <si>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</si>
  <si>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</si>
  <si>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</si>
  <si>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</si>
  <si>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</si>
  <si>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</si>
  <si>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</si>
  <si>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</si>
  <si>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</si>
  <si>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</si>
  <si>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</si>
  <si>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</si>
  <si>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</si>
  <si>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</si>
  <si>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</si>
  <si>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</si>
  <si>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</si>
  <si>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</si>
  <si>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</si>
  <si>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</si>
  <si>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</si>
  <si>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</si>
  <si>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</si>
  <si>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</si>
  <si>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</si>
  <si>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</si>
  <si>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</si>
  <si>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</si>
  <si>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</si>
  <si>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</si>
  <si>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</si>
  <si>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</si>
  <si>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</si>
  <si>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</si>
  <si>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</si>
  <si>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</si>
  <si>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</si>
  <si>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</si>
  <si>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</si>
  <si>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</si>
  <si>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</si>
  <si>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</si>
  <si>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</si>
  <si>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</si>
  <si>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</si>
  <si>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</si>
  <si>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</si>
  <si>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</si>
  <si>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</si>
  <si>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</si>
  <si>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</si>
  <si>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</si>
  <si>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</si>
  <si>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</si>
  <si>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</si>
  <si>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</si>
  <si>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</si>
  <si>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</si>
  <si>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</si>
  <si>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</si>
  <si>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</si>
  <si>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</si>
  <si>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</si>
  <si>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</si>
  <si>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</si>
  <si>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</si>
  <si>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</si>
  <si>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</si>
  <si>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</si>
  <si>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</si>
  <si>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</si>
  <si>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</si>
  <si>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</si>
  <si>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</si>
  <si>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</si>
  <si>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</si>
  <si>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</si>
  <si>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</si>
  <si>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</si>
  <si>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</si>
  <si>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</si>
  <si>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</si>
  <si>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</si>
  <si>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</si>
  <si>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</si>
  <si>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</si>
  <si>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</si>
  <si>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</si>
  <si>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</si>
  <si>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</si>
  <si>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</si>
  <si>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</si>
  <si>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</si>
  <si>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</si>
  <si>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</si>
  <si>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</si>
  <si>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</si>
  <si>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</si>
  <si>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</si>
  <si>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</si>
  <si>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</si>
  <si>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</si>
  <si>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</si>
  <si>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</si>
  <si>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</si>
  <si>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</si>
  <si>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</si>
  <si>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</si>
  <si>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</si>
  <si>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</si>
  <si>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</si>
  <si>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</si>
  <si>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</si>
  <si>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</si>
  <si>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</si>
  <si>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</si>
  <si>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</si>
  <si>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</si>
  <si>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</si>
  <si>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</si>
  <si>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</si>
  <si>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</si>
  <si>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</si>
  <si>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</si>
  <si>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</si>
  <si>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</si>
  <si>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</si>
  <si>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</si>
  <si>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</si>
  <si>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</si>
  <si>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</si>
  <si>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</si>
  <si>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</si>
  <si>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</si>
  <si>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</si>
  <si>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</si>
  <si>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</si>
  <si>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</si>
  <si>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</si>
  <si>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</si>
  <si>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</si>
  <si>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</si>
  <si>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</si>
  <si>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</si>
  <si>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</si>
  <si>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</si>
  <si>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</si>
  <si>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</si>
  <si>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</si>
  <si>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</si>
  <si>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</si>
  <si>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</si>
  <si>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</si>
  <si>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</si>
  <si>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</si>
  <si>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</si>
  <si>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</si>
  <si>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</si>
  <si>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</si>
  <si>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</si>
  <si>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</si>
  <si>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</si>
  <si>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</si>
  <si>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</si>
  <si>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</si>
  <si>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</si>
  <si>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</si>
  <si>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</si>
  <si>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</si>
  <si>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</si>
  <si>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</si>
  <si>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</si>
  <si>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</si>
  <si>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</si>
  <si>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</si>
  <si>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</si>
  <si>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</si>
  <si>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</si>
  <si>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</si>
  <si>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</si>
  <si>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</si>
  <si>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</si>
  <si>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</si>
  <si>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</si>
  <si>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</si>
  <si>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</si>
  <si>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</si>
  <si>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</si>
  <si>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</si>
  <si>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</si>
  <si>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</si>
  <si>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</si>
  <si>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</si>
  <si>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</si>
  <si>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</si>
  <si>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</si>
  <si>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</si>
  <si>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</si>
  <si>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</si>
  <si>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</si>
  <si>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</si>
  <si>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</si>
  <si>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</si>
  <si>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</si>
  <si>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</si>
  <si>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</si>
  <si>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</si>
  <si>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</si>
  <si>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</si>
  <si>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</si>
  <si>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</si>
  <si>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</si>
  <si>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</si>
  <si>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</si>
  <si>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</si>
  <si>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</si>
  <si>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</si>
  <si>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</si>
  <si>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</si>
  <si>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</si>
  <si>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</si>
  <si>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</si>
  <si>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</si>
  <si>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</si>
  <si>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</si>
  <si>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</si>
  <si>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</si>
  <si>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</si>
  <si>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</si>
  <si>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</si>
  <si>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</si>
  <si>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</si>
  <si>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</si>
  <si>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</si>
  <si>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</si>
  <si>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</si>
  <si>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</si>
  <si>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</si>
  <si>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</si>
  <si>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</si>
  <si>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</si>
  <si>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</si>
  <si>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</si>
  <si>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</si>
  <si>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</si>
  <si>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</si>
  <si>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</si>
  <si>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</si>
  <si>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</si>
  <si>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</si>
  <si>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</si>
  <si>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</si>
  <si>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</si>
  <si>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</si>
  <si>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</si>
  <si>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</si>
  <si>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</si>
  <si>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</si>
  <si>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</si>
  <si>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</si>
  <si>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</si>
  <si>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</si>
  <si>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</si>
  <si>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</si>
  <si>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</si>
  <si>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</si>
  <si>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</si>
  <si>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</si>
  <si>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</si>
  <si>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</si>
  <si>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</si>
  <si>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</si>
  <si>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</si>
  <si>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</si>
  <si>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</si>
  <si>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</si>
  <si>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</si>
  <si>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</si>
  <si>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</si>
  <si>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</si>
  <si>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</si>
  <si>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</si>
  <si>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</si>
  <si>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</si>
  <si>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</si>
  <si>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</si>
  <si>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</si>
  <si>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</si>
  <si>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</si>
  <si>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</si>
  <si>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</si>
  <si>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</si>
  <si>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</si>
  <si>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</si>
  <si>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</si>
  <si>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</si>
  <si>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</si>
  <si>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</si>
  <si>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</si>
  <si>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</si>
  <si>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</si>
  <si>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</si>
  <si>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</si>
  <si>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</si>
  <si>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</si>
  <si>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</si>
  <si>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</si>
  <si>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</si>
  <si>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</si>
  <si>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</si>
  <si>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</si>
  <si>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</si>
  <si>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</si>
  <si>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</si>
  <si>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</si>
  <si>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</si>
  <si>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</si>
  <si>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</si>
  <si>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</si>
  <si>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</si>
  <si>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</si>
  <si>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</si>
  <si>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</si>
  <si>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</si>
  <si>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</si>
  <si>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</si>
  <si>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</si>
  <si>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</si>
  <si>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</si>
  <si>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</si>
  <si>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</si>
  <si>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</si>
  <si>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</si>
  <si>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</si>
  <si>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</si>
  <si>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</si>
  <si>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</si>
  <si>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</si>
  <si>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</si>
  <si>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</si>
  <si>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</si>
  <si>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</si>
  <si>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</si>
  <si>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</si>
  <si>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</si>
  <si>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</si>
  <si>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</si>
  <si>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</si>
  <si>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</si>
  <si>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</si>
  <si>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</si>
  <si>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</si>
  <si>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</si>
  <si>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</si>
  <si>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</si>
  <si>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</si>
  <si>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</si>
  <si>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</si>
  <si>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</si>
  <si>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</si>
  <si>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</si>
  <si>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</si>
  <si>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</si>
  <si>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</si>
  <si>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</si>
  <si>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</si>
  <si>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</si>
  <si>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</si>
  <si>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</si>
  <si>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</si>
  <si>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</si>
  <si>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</si>
  <si>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</si>
  <si>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</si>
  <si>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</si>
  <si>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</si>
  <si>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</si>
  <si>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</si>
  <si>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</si>
  <si>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</si>
  <si>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</si>
  <si>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</si>
  <si>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</si>
  <si>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</si>
  <si>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</si>
  <si>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</si>
  <si>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</si>
  <si>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</si>
  <si>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</si>
  <si>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</si>
  <si>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</si>
  <si>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</si>
  <si>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</si>
  <si>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</si>
  <si>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</si>
  <si>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</si>
  <si>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</si>
  <si>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</si>
  <si>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</si>
  <si>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</si>
  <si>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</si>
  <si>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</si>
  <si>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</si>
  <si>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</si>
  <si>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</si>
  <si>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</si>
  <si>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</si>
  <si>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</si>
  <si>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</si>
  <si>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</si>
  <si>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</si>
  <si>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</si>
  <si>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</si>
  <si>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</si>
  <si>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</si>
  <si>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</si>
  <si>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</si>
  <si>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</si>
  <si>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</si>
  <si>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</si>
  <si>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</si>
  <si>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</si>
  <si>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</si>
  <si>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</si>
  <si>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</si>
  <si>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</si>
  <si>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</si>
  <si>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</si>
  <si>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</si>
  <si>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</si>
  <si>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</si>
  <si>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</si>
  <si>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</si>
  <si>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</si>
  <si>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</si>
  <si>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</si>
  <si>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</si>
  <si>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</si>
  <si>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</si>
  <si>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</si>
  <si>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</si>
  <si>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</si>
  <si>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</si>
  <si>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</si>
  <si>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</si>
  <si>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</si>
  <si>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</si>
  <si>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</si>
  <si>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</si>
  <si>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</si>
  <si>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</si>
  <si>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</si>
  <si>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</si>
  <si>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</si>
  <si>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</si>
  <si>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</si>
  <si>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</si>
  <si>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</si>
  <si>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</si>
  <si>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</si>
  <si>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</si>
  <si>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</si>
  <si>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</si>
  <si>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</si>
  <si>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</si>
  <si>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</si>
  <si>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</si>
  <si>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</si>
  <si>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</si>
  <si>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</si>
  <si>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</si>
  <si>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</si>
  <si>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</si>
  <si>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</si>
  <si>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</si>
  <si>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</si>
  <si>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</si>
  <si>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</si>
  <si>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</si>
  <si>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</si>
  <si>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</si>
  <si>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</si>
  <si>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</si>
  <si>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</si>
  <si>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</si>
  <si>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</si>
  <si>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</si>
  <si>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</si>
  <si>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</si>
  <si>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</si>
  <si>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</si>
  <si>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</si>
  <si>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</si>
  <si>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</si>
  <si>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</si>
  <si>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</si>
  <si>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</si>
  <si>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</si>
  <si>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</si>
  <si>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</si>
  <si>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</si>
  <si>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</si>
  <si>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</si>
  <si>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</si>
  <si>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</si>
  <si>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</si>
  <si>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</si>
  <si>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</si>
  <si>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</si>
  <si>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</si>
  <si>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</si>
  <si>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</si>
  <si>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</si>
  <si>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</si>
  <si>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</si>
  <si>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</si>
  <si>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</si>
  <si>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</si>
  <si>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</si>
  <si>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</si>
  <si>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</si>
  <si>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</si>
  <si>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</si>
  <si>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</si>
  <si>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</si>
  <si>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</si>
  <si>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</si>
  <si>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</si>
  <si>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</si>
  <si>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</si>
  <si>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</si>
  <si>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</si>
  <si>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</si>
  <si>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</si>
  <si>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</si>
  <si>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</si>
  <si>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</si>
  <si>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</si>
  <si>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</si>
  <si>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</si>
  <si>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</si>
  <si>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</si>
  <si>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</si>
  <si>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</si>
  <si>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</si>
  <si>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</si>
  <si>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</si>
  <si>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</si>
  <si>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</si>
  <si>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</si>
  <si>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</si>
  <si>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</si>
  <si>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</si>
  <si>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</si>
  <si>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</si>
  <si>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</si>
  <si>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</si>
  <si>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</si>
  <si>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</si>
  <si>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</si>
  <si>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</si>
  <si>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</si>
  <si>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</si>
  <si>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</si>
  <si>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</si>
  <si>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</si>
  <si>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</si>
  <si>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</si>
  <si>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</si>
  <si>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</si>
  <si>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</si>
  <si>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</si>
  <si>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</si>
  <si>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</si>
  <si>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</si>
  <si>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</si>
  <si>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</si>
  <si>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</si>
  <si>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</si>
  <si>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</si>
  <si>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</si>
  <si>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</si>
  <si>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</si>
  <si>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</si>
  <si>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</si>
  <si>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</si>
  <si>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</si>
  <si>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</si>
  <si>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</si>
  <si>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</si>
  <si>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</si>
  <si>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</si>
  <si>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</si>
  <si>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</si>
  <si>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</si>
  <si>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</si>
  <si>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</si>
  <si>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</si>
  <si>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</si>
  <si>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</si>
  <si>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</si>
  <si>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</si>
  <si>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</si>
  <si>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</si>
  <si>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</si>
  <si>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</si>
  <si>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</si>
  <si>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</si>
  <si>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</si>
  <si>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</si>
  <si>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</si>
  <si>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</si>
  <si>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</si>
  <si>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</si>
  <si>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</si>
  <si>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</si>
  <si>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</si>
  <si>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</si>
  <si>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</si>
  <si>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</si>
  <si>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</si>
  <si>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</si>
  <si>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</si>
  <si>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</si>
  <si>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</si>
  <si>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</si>
  <si>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</si>
  <si>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</si>
  <si>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</si>
  <si>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</si>
  <si>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</si>
  <si>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</si>
  <si>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</si>
  <si>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</si>
  <si>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</si>
  <si>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</si>
  <si>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</si>
  <si>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</si>
  <si>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</si>
  <si>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</si>
  <si>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</si>
  <si>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</si>
  <si>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</si>
  <si>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</si>
  <si>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</si>
  <si>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</si>
  <si>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</si>
  <si>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</si>
  <si>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</si>
  <si>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</si>
  <si>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</si>
  <si>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</si>
  <si>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</si>
  <si>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</si>
  <si>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</si>
  <si>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</si>
  <si>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</si>
  <si>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</si>
  <si>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</si>
  <si>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</si>
  <si>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</si>
  <si>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</si>
  <si>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</si>
  <si>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</si>
  <si>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</si>
  <si>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</si>
  <si>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</si>
  <si>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</si>
  <si>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</si>
  <si>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</si>
  <si>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</si>
  <si>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</si>
  <si>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</si>
  <si>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</si>
  <si>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</si>
  <si>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</si>
  <si>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</si>
  <si>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</si>
  <si>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</si>
  <si>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</si>
  <si>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</si>
  <si>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</si>
  <si>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</si>
  <si>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</si>
  <si>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</si>
  <si>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</si>
  <si>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</si>
  <si>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</si>
  <si>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</si>
  <si>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</si>
  <si>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</si>
  <si>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</si>
  <si>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</si>
  <si>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</si>
  <si>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</si>
  <si>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</si>
  <si>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</si>
  <si>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</si>
  <si>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</si>
  <si>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</si>
  <si>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</si>
  <si>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</si>
  <si>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</si>
  <si>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</si>
  <si>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</si>
  <si>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</si>
  <si>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</si>
  <si>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</si>
  <si>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</si>
  <si>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</si>
  <si>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</si>
  <si>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</si>
  <si>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</si>
  <si>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</si>
  <si>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</si>
  <si>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</si>
  <si>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</si>
  <si>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</si>
  <si>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</si>
  <si>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</si>
  <si>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</si>
  <si>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</si>
  <si>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</si>
  <si>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</si>
  <si>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</si>
  <si>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</si>
  <si>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</si>
  <si>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</si>
  <si>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</si>
  <si>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</si>
  <si>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</si>
  <si>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</si>
  <si>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</si>
  <si>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</si>
  <si>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</si>
  <si>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</si>
  <si>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</si>
  <si>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</si>
  <si>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</si>
  <si>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</si>
  <si>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</si>
  <si>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</si>
  <si>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</si>
  <si>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</si>
  <si>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</si>
  <si>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</si>
  <si>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</si>
  <si>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</si>
  <si>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</si>
  <si>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</si>
  <si>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</si>
  <si>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</si>
  <si>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</si>
  <si>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</si>
  <si>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</si>
  <si>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</si>
  <si>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</si>
  <si>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</si>
  <si>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</si>
  <si>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</si>
  <si>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</si>
  <si>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</si>
  <si>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</si>
  <si>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</si>
  <si>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</si>
  <si>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</si>
  <si>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</si>
  <si>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</si>
  <si>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</si>
  <si>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</si>
  <si>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</si>
  <si>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</si>
  <si>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</si>
  <si>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</si>
  <si>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</si>
  <si>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</si>
  <si>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</si>
  <si>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</si>
  <si>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</si>
  <si>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</si>
  <si>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</si>
  <si>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</si>
  <si>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</si>
  <si>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</si>
  <si>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</si>
  <si>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</si>
  <si>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</si>
  <si>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</si>
  <si>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</si>
  <si>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</si>
  <si>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</si>
  <si>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</si>
  <si>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</si>
  <si>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</si>
  <si>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</si>
  <si>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</si>
  <si>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</si>
  <si>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</si>
  <si>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</si>
  <si>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</si>
  <si>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</si>
  <si>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</si>
  <si>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</si>
  <si>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</si>
  <si>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</si>
  <si>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</si>
  <si>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</si>
  <si>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</si>
  <si>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</si>
  <si>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</si>
  <si>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</si>
  <si>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</si>
  <si>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</si>
  <si>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</si>
  <si>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</si>
  <si>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</si>
  <si>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</si>
  <si>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</si>
  <si>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</si>
  <si>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</si>
  <si>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</si>
  <si>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</si>
  <si>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</si>
  <si>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</si>
  <si>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</si>
  <si>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</si>
  <si>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</si>
  <si>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</si>
  <si>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</si>
  <si>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</si>
  <si>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</si>
  <si>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</si>
  <si>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</si>
  <si>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</si>
  <si>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</si>
  <si>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</si>
  <si>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</si>
  <si>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</si>
  <si>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</si>
  <si>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</si>
  <si>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</si>
  <si>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</si>
  <si>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</si>
  <si>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</si>
  <si>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</si>
  <si>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</si>
  <si>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</si>
  <si>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</si>
  <si>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</si>
  <si>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</si>
  <si>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</si>
  <si>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</si>
  <si>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</si>
  <si>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</si>
  <si>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</si>
  <si>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</si>
  <si>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</si>
  <si>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</si>
  <si>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</si>
  <si>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</si>
  <si>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</si>
  <si>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</si>
  <si>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</si>
  <si>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</si>
  <si>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</si>
  <si>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</si>
  <si>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</si>
  <si>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</si>
  <si>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</si>
  <si>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</si>
  <si>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</si>
  <si>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</si>
  <si>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</si>
  <si>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</si>
  <si>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</si>
  <si>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</si>
  <si>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</si>
  <si>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</si>
  <si>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</si>
  <si>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</si>
  <si>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</si>
  <si>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</si>
  <si>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</si>
  <si>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</si>
  <si>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</si>
  <si>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</si>
  <si>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</si>
  <si>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</si>
  <si>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</si>
  <si>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</si>
  <si>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</si>
  <si>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</si>
  <si>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</si>
  <si>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</si>
  <si>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</si>
  <si>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</si>
  <si>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</si>
  <si>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</si>
  <si>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</si>
  <si>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</si>
  <si>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</si>
  <si>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</si>
  <si>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</si>
  <si>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</si>
  <si>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</si>
  <si>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</si>
  <si>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</si>
  <si>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</si>
  <si>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</si>
  <si>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</si>
  <si>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</si>
  <si>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</si>
  <si>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</si>
  <si>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</si>
  <si>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</si>
  <si>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</si>
  <si>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</si>
  <si>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</si>
  <si>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</si>
  <si>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</si>
  <si>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</si>
  <si>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</si>
  <si>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</si>
  <si>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</si>
  <si>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</si>
  <si>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</si>
  <si>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</si>
  <si>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</si>
  <si>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</si>
  <si>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</si>
  <si>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</si>
  <si>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</si>
  <si>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</si>
  <si>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</si>
  <si>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</si>
  <si>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</si>
  <si>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</si>
  <si>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</si>
  <si>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</si>
  <si>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</si>
  <si>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</si>
  <si>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</si>
  <si>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</si>
  <si>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</si>
  <si>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</si>
  <si>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</si>
  <si>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</si>
  <si>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</si>
  <si>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</si>
  <si>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</si>
  <si>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</si>
  <si>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</si>
  <si>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</si>
  <si>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</si>
  <si>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</si>
  <si>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</si>
  <si>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</si>
  <si>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</si>
  <si>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</si>
  <si>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</si>
  <si>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</si>
  <si>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</si>
  <si>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</si>
  <si>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</si>
  <si>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</si>
  <si>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</si>
  <si>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</si>
  <si>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</si>
  <si>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</si>
  <si>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</si>
  <si>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</si>
  <si>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</si>
  <si>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</si>
  <si>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</si>
  <si>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</si>
  <si>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</si>
  <si>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</si>
  <si>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</si>
  <si>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</si>
  <si>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</si>
  <si>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</si>
  <si>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</si>
  <si>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</si>
  <si>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</si>
  <si>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</si>
  <si>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</si>
  <si>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</si>
  <si>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</si>
  <si>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</si>
  <si>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</si>
  <si>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</si>
  <si>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</si>
  <si>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</si>
  <si>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</si>
  <si>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</si>
  <si>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</si>
  <si>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</si>
  <si>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</si>
  <si>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</si>
  <si>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</si>
  <si>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</si>
  <si>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</si>
  <si>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</si>
  <si>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</si>
  <si>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</si>
  <si>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</si>
  <si>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</si>
  <si>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</si>
  <si>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</si>
  <si>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</si>
  <si>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</si>
  <si>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</si>
  <si>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</si>
  <si>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</si>
  <si>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</si>
  <si>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</si>
  <si>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</si>
  <si>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</si>
  <si>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</si>
  <si>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</si>
  <si>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</si>
  <si>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</si>
  <si>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</si>
  <si>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</si>
  <si>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</si>
  <si>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</si>
  <si>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</si>
  <si>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</si>
  <si>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</si>
  <si>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</si>
  <si>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</si>
  <si>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</si>
  <si>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</si>
  <si>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</si>
  <si>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</si>
  <si>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</si>
  <si>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</si>
  <si>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</si>
  <si>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</si>
  <si>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</si>
  <si>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</si>
  <si>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</si>
  <si>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</si>
  <si>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</si>
  <si>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</si>
  <si>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</si>
  <si>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</si>
  <si>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</si>
  <si>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</si>
  <si>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</si>
  <si>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</si>
  <si>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</si>
  <si>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</si>
  <si>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</si>
  <si>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</si>
  <si>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</si>
  <si>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</si>
  <si>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</si>
  <si>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</si>
  <si>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</si>
  <si>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</si>
  <si>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</si>
  <si>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</si>
  <si>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</si>
  <si>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</si>
  <si>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</si>
  <si>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</si>
  <si>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</si>
  <si>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</si>
  <si>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</si>
  <si>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</si>
  <si>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</si>
  <si>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</si>
  <si>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</si>
  <si>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</si>
  <si>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</si>
  <si>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</si>
  <si>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</si>
  <si>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</si>
  <si>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</si>
  <si>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</si>
  <si>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</si>
  <si>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</si>
  <si>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</si>
  <si>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</si>
  <si>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</si>
  <si>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</si>
  <si>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</si>
  <si>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</si>
  <si>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</si>
  <si>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</si>
  <si>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</si>
  <si>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</si>
  <si>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</si>
  <si>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</si>
  <si>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</si>
  <si>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</si>
  <si>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</si>
  <si>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</si>
  <si>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</si>
  <si>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</si>
  <si>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</si>
  <si>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</si>
  <si>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</si>
  <si>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</si>
  <si>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</si>
  <si>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</si>
  <si>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</si>
  <si>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</si>
  <si>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</si>
  <si>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</si>
  <si>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</si>
  <si>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</si>
  <si>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</si>
  <si>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</si>
  <si>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</si>
  <si>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</si>
  <si>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</si>
  <si>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</si>
  <si>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</si>
  <si>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</si>
  <si>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</si>
  <si>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</si>
  <si>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</si>
  <si>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</si>
  <si>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</si>
  <si>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</si>
  <si>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</si>
  <si>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</si>
  <si>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</si>
  <si>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</si>
  <si>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</si>
  <si>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</si>
  <si>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</si>
  <si>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</si>
  <si>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</si>
  <si>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</si>
  <si>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</si>
  <si>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</si>
  <si>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</si>
  <si>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</si>
  <si>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</si>
  <si>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</si>
  <si>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</si>
  <si>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</si>
  <si>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</si>
  <si>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</si>
  <si>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</si>
  <si>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</si>
  <si>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</si>
  <si>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</si>
  <si>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</si>
  <si>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</si>
  <si>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</si>
  <si>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</si>
  <si>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</si>
  <si>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</si>
  <si>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</si>
  <si>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</si>
  <si>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</si>
  <si>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</si>
  <si>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</si>
  <si>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</si>
  <si>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</si>
  <si>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</si>
  <si>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</si>
  <si>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</si>
  <si>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</si>
  <si>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</si>
  <si>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</si>
  <si>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</si>
  <si>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</si>
  <si>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</si>
  <si>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</si>
  <si>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</si>
  <si>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</si>
  <si>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</si>
  <si>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</si>
  <si>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</si>
  <si>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</si>
  <si>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</si>
  <si>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</si>
  <si>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</si>
  <si>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</si>
  <si>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</si>
  <si>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</si>
  <si>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</si>
  <si>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</si>
  <si>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</si>
  <si>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</si>
  <si>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</si>
  <si>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</si>
  <si>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</si>
  <si>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</si>
  <si>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</si>
  <si>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</si>
  <si>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</si>
  <si>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</si>
  <si>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</si>
  <si>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</si>
  <si>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</si>
  <si>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</si>
  <si>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</si>
  <si>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</si>
  <si>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</si>
  <si>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</si>
  <si>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</si>
  <si>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</si>
  <si>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</si>
  <si>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</si>
  <si>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</si>
  <si>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</si>
  <si>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</si>
  <si>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</si>
  <si>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</si>
  <si>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</si>
  <si>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</si>
  <si>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</si>
  <si>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</si>
  <si>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</si>
  <si>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</si>
  <si>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</si>
  <si>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</si>
  <si>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</si>
  <si>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</si>
  <si>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</si>
  <si>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</si>
  <si>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</si>
  <si>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</si>
  <si>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</si>
  <si>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</si>
  <si>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</si>
  <si>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</si>
  <si>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</si>
  <si>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</si>
  <si>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</si>
  <si>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</si>
  <si>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</si>
  <si>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</si>
  <si>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</si>
  <si>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</si>
  <si>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</si>
  <si>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</si>
  <si>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</si>
  <si>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</si>
  <si>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</si>
  <si>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</si>
  <si>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</si>
  <si>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</si>
  <si>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</si>
  <si>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</si>
  <si>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</si>
  <si>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</si>
  <si>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</si>
  <si>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</si>
  <si>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</si>
  <si>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</si>
  <si>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</si>
  <si>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</si>
  <si>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</si>
  <si>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</si>
  <si>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</si>
  <si>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</si>
  <si>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</si>
  <si>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</si>
  <si>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</si>
  <si>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</si>
  <si>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</si>
  <si>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</si>
  <si>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</si>
  <si>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</si>
  <si>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</si>
  <si>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</si>
  <si>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</si>
  <si>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</si>
  <si>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</si>
  <si>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</si>
  <si>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</si>
  <si>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</si>
  <si>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</si>
  <si>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</si>
  <si>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</si>
  <si>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</si>
  <si>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</si>
  <si>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</si>
  <si>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</si>
  <si>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</si>
  <si>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</si>
  <si>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</si>
  <si>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</si>
  <si>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</si>
  <si>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</si>
  <si>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</si>
  <si>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</si>
  <si>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</si>
  <si>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</si>
  <si>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</si>
  <si>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</si>
  <si>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</si>
  <si>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</si>
  <si>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</si>
  <si>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</si>
  <si>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</si>
  <si>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</si>
  <si>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</si>
  <si>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</si>
  <si>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</si>
  <si>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</si>
  <si>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</si>
  <si>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</si>
  <si>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</si>
  <si>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</si>
  <si>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</si>
  <si>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</si>
  <si>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</si>
  <si>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</si>
  <si>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</si>
  <si>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</si>
  <si>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</si>
  <si>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</si>
  <si>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</si>
  <si>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</si>
  <si>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</si>
  <si>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</si>
  <si>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</si>
  <si>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</si>
  <si>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</si>
  <si>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</si>
  <si>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</si>
  <si>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</si>
  <si>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</si>
  <si>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</si>
  <si>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</si>
  <si>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</si>
  <si>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</si>
  <si>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</si>
  <si>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</si>
  <si>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</si>
  <si>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</si>
  <si>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</si>
  <si>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</si>
  <si>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</si>
  <si>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</si>
  <si>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</si>
  <si>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</si>
  <si>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</si>
  <si>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</si>
  <si>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</si>
  <si>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</si>
  <si>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</si>
  <si>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</si>
  <si>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</si>
  <si>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</si>
  <si>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</si>
  <si>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</si>
  <si>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</si>
  <si>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</si>
  <si>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</si>
  <si>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</si>
  <si>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</si>
  <si>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</si>
  <si>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</si>
  <si>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</si>
  <si>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</si>
  <si>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</si>
  <si>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</si>
  <si>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</si>
  <si>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</si>
  <si>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</si>
  <si>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</si>
  <si>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</si>
  <si>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</si>
  <si>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</si>
  <si>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</si>
  <si>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</si>
  <si>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</si>
  <si>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</si>
  <si>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</si>
  <si>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</si>
  <si>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</si>
  <si>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</si>
  <si>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</si>
  <si>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</si>
  <si>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</si>
  <si>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</si>
  <si>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</si>
  <si>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</si>
  <si>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</si>
  <si>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</si>
  <si>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</si>
  <si>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</si>
  <si>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</si>
  <si>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</si>
  <si>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</si>
  <si>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</si>
  <si>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</si>
  <si>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</si>
  <si>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</si>
  <si>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</si>
  <si>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</si>
  <si>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</si>
  <si>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</si>
  <si>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</si>
  <si>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</si>
  <si>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</si>
  <si>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</si>
  <si>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</si>
  <si>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</si>
  <si>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</si>
  <si>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</si>
  <si>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</si>
  <si>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</si>
  <si>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</si>
  <si>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</si>
  <si>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</si>
  <si>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</si>
  <si>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</si>
  <si>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</si>
  <si>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</si>
  <si>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</si>
  <si>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</si>
  <si>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</si>
  <si>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</si>
  <si>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</si>
  <si>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</si>
  <si>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</si>
  <si>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</si>
  <si>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</si>
  <si>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</si>
  <si>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</si>
  <si>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</si>
  <si>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</si>
  <si>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</si>
  <si>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</si>
  <si>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</si>
  <si>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</si>
  <si>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</si>
  <si>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</si>
  <si>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</si>
  <si>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</si>
  <si>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</si>
  <si>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</si>
  <si>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</si>
  <si>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</si>
  <si>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</si>
  <si>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</si>
  <si>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</si>
  <si>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</si>
  <si>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</si>
  <si>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</si>
  <si>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</si>
  <si>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</si>
  <si>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</si>
  <si>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</si>
  <si>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</si>
  <si>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</si>
  <si>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</si>
  <si>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</si>
  <si>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</si>
  <si>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</si>
  <si>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</si>
  <si>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</si>
  <si>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</si>
  <si>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</si>
  <si>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</si>
  <si>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</si>
  <si>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</si>
  <si>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</si>
  <si>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</si>
  <si>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</si>
  <si>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</si>
  <si>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</si>
  <si>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</si>
  <si>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</si>
  <si>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</si>
  <si>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</si>
  <si>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</si>
  <si>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</si>
  <si>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</si>
  <si>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</si>
  <si>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</si>
  <si>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</si>
  <si>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</si>
  <si>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</si>
  <si>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</si>
  <si>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</si>
  <si>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</si>
  <si>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</si>
  <si>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</si>
  <si>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</si>
  <si>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</si>
  <si>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</si>
  <si>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</si>
  <si>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</si>
  <si>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</si>
  <si>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</si>
  <si>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</si>
  <si>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</si>
  <si>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</si>
  <si>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</si>
  <si>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</si>
  <si>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</si>
  <si>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</si>
  <si>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</si>
  <si>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</si>
  <si>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</si>
  <si>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</si>
  <si>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</si>
  <si>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</si>
  <si>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</si>
  <si>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</si>
  <si>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</si>
  <si>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</si>
  <si>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</si>
  <si>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</si>
  <si>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</si>
  <si>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</si>
  <si>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</si>
  <si>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</si>
  <si>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</si>
  <si>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</si>
  <si>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</si>
  <si>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</si>
  <si>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</si>
  <si>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</si>
  <si>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</si>
  <si>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</si>
  <si>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</si>
  <si>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</si>
  <si>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</si>
  <si>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</si>
  <si>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</si>
  <si>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</si>
  <si>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</si>
  <si>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</si>
  <si>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</si>
  <si>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</si>
  <si>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</si>
  <si>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</si>
  <si>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</si>
  <si>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</si>
  <si>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</si>
  <si>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</si>
  <si>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</si>
  <si>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</si>
  <si>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</si>
  <si>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</si>
  <si>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</si>
  <si>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</si>
  <si>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</si>
  <si>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</si>
  <si>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</si>
  <si>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</si>
  <si>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</si>
  <si>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</si>
  <si>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</si>
  <si>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</si>
  <si>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</si>
  <si>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</si>
  <si>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</si>
  <si>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</si>
  <si>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</si>
  <si>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</si>
  <si>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</si>
  <si>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</si>
  <si>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</si>
  <si>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</si>
  <si>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</si>
  <si>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</si>
  <si>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</si>
  <si>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</si>
  <si>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</si>
  <si>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</si>
  <si>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</si>
  <si>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</si>
  <si>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</si>
  <si>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</si>
  <si>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</si>
  <si>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</si>
  <si>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</si>
  <si>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</si>
  <si>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</si>
  <si>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</si>
  <si>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</si>
  <si>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</si>
  <si>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</si>
  <si>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</si>
  <si>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</si>
  <si>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</si>
  <si>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</si>
  <si>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</si>
  <si>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</si>
  <si>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</si>
  <si>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</si>
  <si>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</si>
  <si>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</si>
  <si>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</si>
  <si>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</si>
  <si>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</si>
  <si>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</si>
  <si>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</si>
  <si>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</si>
  <si>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</si>
  <si>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</si>
  <si>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</si>
  <si>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</si>
  <si>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</si>
  <si>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</si>
  <si>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</si>
  <si>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</si>
  <si>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</si>
  <si>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</si>
  <si>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</si>
  <si>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</si>
  <si>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</si>
  <si>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</si>
  <si>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</si>
  <si>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</si>
  <si>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</si>
  <si>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</si>
  <si>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</si>
  <si>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</si>
  <si>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</si>
  <si>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</si>
  <si>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</si>
  <si>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</si>
  <si>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</si>
  <si>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</si>
  <si>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</si>
  <si>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</si>
  <si>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</si>
  <si>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</si>
  <si>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</si>
  <si>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</si>
  <si>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</si>
  <si>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</si>
  <si>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</si>
  <si>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</si>
  <si>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</si>
  <si>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</si>
  <si>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</si>
  <si>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</si>
  <si>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</si>
  <si>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</si>
  <si>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</si>
  <si>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</si>
  <si>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</si>
  <si>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</si>
  <si>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</si>
  <si>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</si>
  <si>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</si>
  <si>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</si>
  <si>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</si>
  <si>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</si>
  <si>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</si>
  <si>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</si>
  <si>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</si>
  <si>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</si>
  <si>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</si>
  <si>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</si>
  <si>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</si>
  <si>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</si>
  <si>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</si>
  <si>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</si>
  <si>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</si>
  <si>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</si>
  <si>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</si>
  <si>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</si>
  <si>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</si>
  <si>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</si>
  <si>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</si>
  <si>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</si>
  <si>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</si>
  <si>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</si>
  <si>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</si>
  <si>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</si>
  <si>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</si>
  <si>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</si>
  <si>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</si>
  <si>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</si>
  <si>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</si>
  <si>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</si>
  <si>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</si>
  <si>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</si>
  <si>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</si>
  <si>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</si>
  <si>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</si>
  <si>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</si>
  <si>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</si>
  <si>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</si>
  <si>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</si>
  <si>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</si>
  <si>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</si>
  <si>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</si>
  <si>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</si>
  <si>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</si>
  <si>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</si>
  <si>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</si>
  <si>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</si>
  <si>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</si>
  <si>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</si>
  <si>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</si>
  <si>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</si>
  <si>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</si>
  <si>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</si>
  <si>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</si>
  <si>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</si>
  <si>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</si>
  <si>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</si>
  <si>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</si>
  <si>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</si>
  <si>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</si>
  <si>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</si>
  <si>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</si>
  <si>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</si>
  <si>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</si>
  <si>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</si>
  <si>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</si>
  <si>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</si>
  <si>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</si>
  <si>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</si>
  <si>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</si>
  <si>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</si>
  <si>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</si>
  <si>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</si>
  <si>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</si>
  <si>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</si>
  <si>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</si>
  <si>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</si>
  <si>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</si>
  <si>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</si>
  <si>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</si>
  <si>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</si>
  <si>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</si>
  <si>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</si>
  <si>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</si>
  <si>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</si>
  <si>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</si>
  <si>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</si>
  <si>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</si>
  <si>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</si>
  <si>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</si>
  <si>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</si>
  <si>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</si>
  <si>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</si>
  <si>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</si>
  <si>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</si>
  <si>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</si>
  <si>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</si>
  <si>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</si>
  <si>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</si>
  <si>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</si>
  <si>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</si>
  <si>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</si>
  <si>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</si>
  <si>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</si>
  <si>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</si>
  <si>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</si>
  <si>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</si>
  <si>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</si>
  <si>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</si>
  <si>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</si>
  <si>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</si>
  <si>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</si>
  <si>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</si>
  <si>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</si>
  <si>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</si>
  <si>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</si>
  <si>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</si>
  <si>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</si>
  <si>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</si>
  <si>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</si>
  <si>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</si>
  <si>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</si>
  <si>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</si>
  <si>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</si>
  <si>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</si>
  <si>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</si>
  <si>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</si>
  <si>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</si>
  <si>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</si>
  <si>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</si>
  <si>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</si>
  <si>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</si>
  <si>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</si>
  <si>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</si>
  <si>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</si>
  <si>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</si>
  <si>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</si>
  <si>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</si>
  <si>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</si>
  <si>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</si>
  <si>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</si>
  <si>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</si>
  <si>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</si>
  <si>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</si>
  <si>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</si>
  <si>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</si>
  <si>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</si>
  <si>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</si>
  <si>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</si>
  <si>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</si>
  <si>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</si>
  <si>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</si>
  <si>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</si>
  <si>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</si>
  <si>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</si>
  <si>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</si>
  <si>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</si>
  <si>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</si>
  <si>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</si>
  <si>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</si>
  <si>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</si>
  <si>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</si>
  <si>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</si>
  <si>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</si>
  <si>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</si>
  <si>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</si>
  <si>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</si>
  <si>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</si>
  <si>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</si>
  <si>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</si>
  <si>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</si>
  <si>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</si>
  <si>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</si>
  <si>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</si>
  <si>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</si>
  <si>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</si>
  <si>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</si>
  <si>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</si>
  <si>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</si>
  <si>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</si>
  <si>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</si>
  <si>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</si>
  <si>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</si>
  <si>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</si>
  <si>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</si>
  <si>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</si>
  <si>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</si>
  <si>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</si>
  <si>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</si>
  <si>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</si>
  <si>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</si>
  <si>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</si>
  <si>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</si>
  <si>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</si>
  <si>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</si>
  <si>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</si>
  <si>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</si>
  <si>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</si>
  <si>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</si>
  <si>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</si>
  <si>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</si>
  <si>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</si>
  <si>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</si>
  <si>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</si>
  <si>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</si>
  <si>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</si>
  <si>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</si>
  <si>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</si>
  <si>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</si>
  <si>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</si>
  <si>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</si>
  <si>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</si>
  <si>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</si>
  <si>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</si>
  <si>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</si>
  <si>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</si>
  <si>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</si>
  <si>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</si>
  <si>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</si>
  <si>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</si>
  <si>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</si>
  <si>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</si>
  <si>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</si>
  <si>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</si>
  <si>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</si>
  <si>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</si>
  <si>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</si>
  <si>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</si>
  <si>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</si>
  <si>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</si>
  <si>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</si>
  <si>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</si>
  <si>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</si>
  <si>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</si>
  <si>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</si>
  <si>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</si>
  <si>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</si>
  <si>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</si>
  <si>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</si>
  <si>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</si>
  <si>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</si>
  <si>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</si>
  <si>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</si>
  <si>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</si>
  <si>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</si>
  <si>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</si>
  <si>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</si>
  <si>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</si>
  <si>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</si>
  <si>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</si>
  <si>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</si>
  <si>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</si>
  <si>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</si>
  <si>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</si>
  <si>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</si>
  <si>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</si>
  <si>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</si>
  <si>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</si>
  <si>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</si>
  <si>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</si>
  <si>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</si>
  <si>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</si>
  <si>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</si>
  <si>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</si>
  <si>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</si>
  <si>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</si>
  <si>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</si>
  <si>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</si>
  <si>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</si>
  <si>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</si>
  <si>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</si>
  <si>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</si>
  <si>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</si>
  <si>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</si>
  <si>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</si>
  <si>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</si>
  <si>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</si>
  <si>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</si>
  <si>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</si>
  <si>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</si>
  <si>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</si>
  <si>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</si>
  <si>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</si>
  <si>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</si>
  <si>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</si>
  <si>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</si>
  <si>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</si>
  <si>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</si>
  <si>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</si>
  <si>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</si>
  <si>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</si>
  <si>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</si>
  <si>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</si>
  <si>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</si>
  <si>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</si>
  <si>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</si>
  <si>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</si>
  <si>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</si>
  <si>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</si>
  <si>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</si>
  <si>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</si>
  <si>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</si>
  <si>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</si>
  <si>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</si>
  <si>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</si>
  <si>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</si>
  <si>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</si>
  <si>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</si>
  <si>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</si>
  <si>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</si>
  <si>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</si>
  <si>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</si>
  <si>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</si>
  <si>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</si>
  <si>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</si>
  <si>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</si>
  <si>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</si>
  <si>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</si>
  <si>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</si>
  <si>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</si>
  <si>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</si>
  <si>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</si>
  <si>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</si>
  <si>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</si>
  <si>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</si>
  <si>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</si>
  <si>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</si>
  <si>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</si>
  <si>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</si>
  <si>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</si>
  <si>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</si>
  <si>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</si>
  <si>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</si>
  <si>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</si>
  <si>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</si>
  <si>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</si>
  <si>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</si>
  <si>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</si>
  <si>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</si>
  <si>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</si>
  <si>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</si>
  <si>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</si>
  <si>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</si>
  <si>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</si>
  <si>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</si>
  <si>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</si>
  <si>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</si>
  <si>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</si>
  <si>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</si>
  <si>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</si>
  <si>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</si>
  <si>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</si>
  <si>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</si>
  <si>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</si>
  <si>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</si>
  <si>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</si>
  <si>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</si>
  <si>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</si>
  <si>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</si>
  <si>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</si>
  <si>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</si>
  <si>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</si>
  <si>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</si>
  <si>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</si>
  <si>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</si>
  <si>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</si>
  <si>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</si>
  <si>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</si>
  <si>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</si>
  <si>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</si>
  <si>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</si>
  <si>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</si>
  <si>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</si>
  <si>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</si>
  <si>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</si>
  <si>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</si>
  <si>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</si>
  <si>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</si>
  <si>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</si>
  <si>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</si>
  <si>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</si>
  <si>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</si>
  <si>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</si>
  <si>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</si>
  <si>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</si>
  <si>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</si>
  <si>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</si>
  <si>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</si>
  <si>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</si>
  <si>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</si>
  <si>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</si>
  <si>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</si>
  <si>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</si>
  <si>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</si>
  <si>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</si>
  <si>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</si>
  <si>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</si>
  <si>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</si>
  <si>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</si>
  <si>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</si>
  <si>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</si>
  <si>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</si>
  <si>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</si>
  <si>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</si>
  <si>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</si>
  <si>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</si>
  <si>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</si>
  <si>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</si>
  <si>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</si>
  <si>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</si>
  <si>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</si>
  <si>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</si>
  <si>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</si>
  <si>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</si>
  <si>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</si>
  <si>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</si>
  <si>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</si>
  <si>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</si>
  <si>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</si>
  <si>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</si>
  <si>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</si>
  <si>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</si>
  <si>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</si>
  <si>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</si>
  <si>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</si>
  <si>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</si>
  <si>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</si>
  <si>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</si>
  <si>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</si>
  <si>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</si>
  <si>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</si>
  <si>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</si>
  <si>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</si>
  <si>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</si>
  <si>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</si>
  <si>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</si>
  <si>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</si>
  <si>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</si>
  <si>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</si>
  <si>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</si>
  <si>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</si>
  <si>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</si>
  <si>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</si>
  <si>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</si>
  <si>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</si>
  <si>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</si>
  <si>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</si>
  <si>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</si>
  <si>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</si>
  <si>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</si>
  <si>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</si>
  <si>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</si>
  <si>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</si>
  <si>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</si>
  <si>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</si>
  <si>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</si>
  <si>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</si>
  <si>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</si>
  <si>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</si>
  <si>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</si>
  <si>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</si>
  <si>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</si>
  <si>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</si>
  <si>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</si>
  <si>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</si>
  <si>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</si>
  <si>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</si>
  <si>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</si>
  <si>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</si>
  <si>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</si>
  <si>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</si>
  <si>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</si>
  <si>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</si>
  <si>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</si>
  <si>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</si>
  <si>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</si>
  <si>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</si>
  <si>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</si>
  <si>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</si>
  <si>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</si>
  <si>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</si>
  <si>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</si>
  <si>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</si>
  <si>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</si>
  <si>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</si>
  <si>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</si>
  <si>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</si>
  <si>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</si>
  <si>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</si>
  <si>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</si>
  <si>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</si>
  <si>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</si>
  <si>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</si>
  <si>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</si>
  <si>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</si>
  <si>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</si>
  <si>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</si>
  <si>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</si>
  <si>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</si>
  <si>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</si>
  <si>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</si>
  <si>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</si>
  <si>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</si>
  <si>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</si>
  <si>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</si>
  <si>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</si>
  <si>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</si>
  <si>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</si>
  <si>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</si>
  <si>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</si>
  <si>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</si>
  <si>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</si>
  <si>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</si>
  <si>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</si>
  <si>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</si>
  <si>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</si>
  <si>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</si>
  <si>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</si>
  <si>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</si>
  <si>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</si>
  <si>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</si>
  <si>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</si>
  <si>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</si>
  <si>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</si>
  <si>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</si>
  <si>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</si>
  <si>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</si>
  <si>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</si>
  <si>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</si>
  <si>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</si>
  <si>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</si>
  <si>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</si>
  <si>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</si>
  <si>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</si>
  <si>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</si>
  <si>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</si>
  <si>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</si>
  <si>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</si>
  <si>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</si>
  <si>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</si>
  <si>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</si>
  <si>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</si>
  <si>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</si>
  <si>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</si>
  <si>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</si>
  <si>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</si>
  <si>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</si>
  <si>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</si>
  <si>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</si>
  <si>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</si>
  <si>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</si>
  <si>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</si>
  <si>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</si>
  <si>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</si>
  <si>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</si>
  <si>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</si>
  <si>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</si>
  <si>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</si>
  <si>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</si>
  <si>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</si>
  <si>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</si>
  <si>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</si>
  <si>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</si>
  <si>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</si>
  <si>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</si>
  <si>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</si>
  <si>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</si>
  <si>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</si>
  <si>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</si>
  <si>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</si>
  <si>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</si>
  <si>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</si>
  <si>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</si>
  <si>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</si>
  <si>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</si>
  <si>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</si>
  <si>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</si>
  <si>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</si>
  <si>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</si>
  <si>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</si>
  <si>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</si>
  <si>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</si>
  <si>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</si>
  <si>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</si>
  <si>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</si>
  <si>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</si>
  <si>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</si>
  <si>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</si>
  <si>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</si>
  <si>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</si>
  <si>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</si>
  <si>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</si>
  <si>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</si>
  <si>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</si>
  <si>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</si>
  <si>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</si>
  <si>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</si>
  <si>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</si>
  <si>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</si>
  <si>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</si>
  <si>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</si>
  <si>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</si>
  <si>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</si>
  <si>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</si>
  <si>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</si>
  <si>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</si>
  <si>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</si>
  <si>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</si>
  <si>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</si>
  <si>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</si>
  <si>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</si>
  <si>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</si>
  <si>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</si>
  <si>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</si>
  <si>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</si>
  <si>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</si>
  <si>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</si>
  <si>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</si>
  <si>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</si>
  <si>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</si>
  <si>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</si>
  <si>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</si>
  <si>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</si>
  <si>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</si>
  <si>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</si>
  <si>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</si>
  <si>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</si>
  <si>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</si>
  <si>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</si>
  <si>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</si>
  <si>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</si>
  <si>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</si>
  <si>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</si>
  <si>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</si>
  <si>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</si>
  <si>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</si>
  <si>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</si>
  <si>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</si>
  <si>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</si>
  <si>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</si>
  <si>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</si>
  <si>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</si>
  <si>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</si>
  <si>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</si>
  <si>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</si>
  <si>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</si>
  <si>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</si>
  <si>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</si>
  <si>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</si>
  <si>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</si>
  <si>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</si>
  <si>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</si>
  <si>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</si>
  <si>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</si>
  <si>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</si>
  <si>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</si>
  <si>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</si>
  <si>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</si>
  <si>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</si>
  <si>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</si>
  <si>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</si>
  <si>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</si>
  <si>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</si>
  <si>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</si>
  <si>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</si>
  <si>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</si>
  <si>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</si>
  <si>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</si>
  <si>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</si>
  <si>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</si>
  <si>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</si>
  <si>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</si>
  <si>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</si>
  <si>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</si>
  <si>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</si>
  <si>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</si>
  <si>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</si>
  <si>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</si>
  <si>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</si>
  <si>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</si>
  <si>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</si>
  <si>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</si>
  <si>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</si>
  <si>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</si>
  <si>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</si>
  <si>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</si>
  <si>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</si>
  <si>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</si>
  <si>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</si>
  <si>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</si>
  <si>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</si>
  <si>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</si>
  <si>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</si>
  <si>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</si>
  <si>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</si>
  <si>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</si>
  <si>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</si>
  <si>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</si>
  <si>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</si>
  <si>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</si>
  <si>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</si>
  <si>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</si>
  <si>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</si>
  <si>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</si>
  <si>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</si>
  <si>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</si>
  <si>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</si>
  <si>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</si>
  <si>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</si>
  <si>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</si>
  <si>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</si>
  <si>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</si>
  <si>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</si>
  <si>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</si>
  <si>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</si>
  <si>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</si>
  <si>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</si>
  <si>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</si>
  <si>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</si>
  <si>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</si>
  <si>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</si>
  <si>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</si>
  <si>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</si>
  <si>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</si>
  <si>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</si>
  <si>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</si>
  <si>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</si>
  <si>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</si>
  <si>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</si>
  <si>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</si>
  <si>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</si>
  <si>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</si>
  <si>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</si>
  <si>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</si>
  <si>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</si>
  <si>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</si>
  <si>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</si>
  <si>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</si>
  <si>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</si>
  <si>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</si>
  <si>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</si>
  <si>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</si>
  <si>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</si>
  <si>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</si>
  <si>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</si>
  <si>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</si>
  <si>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</si>
  <si>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</si>
  <si>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</si>
  <si>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</si>
  <si>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</si>
  <si>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</si>
  <si>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</si>
  <si>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</si>
  <si>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</si>
  <si>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</si>
  <si>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</si>
  <si>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</si>
  <si>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</si>
  <si>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</si>
  <si>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</si>
  <si>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</si>
  <si>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</si>
  <si>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</si>
  <si>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</si>
  <si>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</si>
  <si>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</si>
  <si>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</si>
  <si>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</si>
  <si>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</si>
  <si>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</si>
  <si>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</si>
  <si>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</si>
  <si>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</si>
  <si>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</si>
  <si>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</si>
  <si>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</si>
  <si>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</si>
  <si>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</si>
  <si>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</si>
  <si>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</si>
  <si>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</si>
  <si>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</si>
  <si>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</si>
  <si>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</si>
  <si>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</si>
  <si>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</si>
  <si>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</si>
  <si>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</si>
  <si>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</si>
  <si>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</si>
  <si>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</si>
  <si>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</si>
  <si>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</si>
  <si>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</si>
  <si>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</si>
  <si>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</si>
  <si>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</si>
  <si>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</si>
  <si>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</si>
  <si>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</si>
  <si>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</si>
  <si>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</si>
  <si>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</si>
  <si>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</si>
  <si>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</si>
  <si>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</si>
  <si>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</si>
  <si>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</si>
  <si>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</si>
  <si>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</si>
  <si>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</si>
  <si>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</si>
  <si>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</si>
  <si>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</si>
  <si>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</si>
  <si>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</si>
  <si>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</si>
  <si>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</si>
  <si>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</si>
  <si>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</si>
  <si>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</si>
  <si>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</si>
  <si>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</si>
  <si>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</si>
  <si>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</si>
  <si>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</si>
  <si>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</si>
  <si>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</si>
  <si>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</si>
  <si>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</si>
  <si>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</si>
  <si>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</si>
  <si>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</si>
  <si>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</si>
  <si>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</si>
  <si>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</si>
  <si>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</si>
  <si>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</si>
  <si>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</si>
  <si>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</si>
  <si>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</si>
  <si>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</si>
  <si>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</si>
  <si>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</si>
  <si>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</si>
  <si>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</si>
  <si>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</si>
  <si>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</si>
  <si>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</si>
  <si>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</si>
  <si>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</si>
  <si>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</si>
  <si>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</si>
  <si>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</si>
  <si>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</si>
  <si>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</si>
  <si>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</si>
  <si>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</si>
  <si>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</si>
  <si>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</si>
  <si>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</si>
  <si>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</si>
  <si>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</si>
  <si>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</si>
  <si>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</si>
  <si>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</si>
  <si>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</si>
  <si>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</si>
  <si>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</si>
  <si>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</si>
  <si>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</si>
  <si>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</si>
  <si>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</si>
  <si>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</si>
  <si>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</si>
  <si>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</si>
  <si>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</si>
  <si>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</si>
  <si>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</si>
  <si>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</si>
  <si>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</si>
  <si>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</si>
  <si>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</si>
  <si>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</si>
  <si>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</si>
  <si>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</si>
  <si>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</si>
  <si>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</si>
  <si>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</si>
  <si>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</si>
  <si>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</si>
  <si>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</si>
  <si>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</si>
  <si>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</si>
  <si>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</si>
  <si>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</si>
  <si>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</si>
  <si>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</si>
  <si>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</si>
  <si>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</si>
  <si>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</si>
  <si>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</si>
  <si>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</si>
  <si>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</si>
  <si>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</si>
  <si>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</si>
  <si>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</si>
  <si>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</si>
  <si>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</si>
  <si>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</si>
  <si>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</si>
  <si>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</si>
  <si>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</si>
  <si>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</si>
  <si>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</si>
  <si>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</si>
  <si>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</si>
  <si>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</si>
  <si>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</si>
  <si>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</si>
  <si>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</si>
  <si>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</si>
  <si>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</si>
  <si>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</si>
  <si>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</si>
  <si>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</si>
  <si>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</si>
  <si>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</si>
  <si>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</si>
  <si>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</si>
  <si>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</si>
  <si>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</si>
  <si>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</si>
  <si>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</si>
  <si>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</si>
  <si>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</si>
  <si>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</si>
  <si>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</si>
  <si>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</si>
  <si>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</si>
  <si>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</si>
  <si>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</si>
  <si>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</si>
  <si>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</si>
  <si>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</si>
  <si>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</si>
  <si>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</si>
  <si>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</si>
  <si>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</si>
  <si>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</si>
  <si>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</si>
  <si>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</si>
  <si>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</si>
  <si>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</si>
  <si>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</si>
  <si>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</si>
  <si>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</si>
  <si>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</si>
  <si>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</si>
  <si>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</si>
  <si>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</si>
  <si>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</si>
  <si>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</si>
  <si>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</si>
  <si>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</si>
  <si>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</si>
  <si>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</si>
  <si>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</si>
  <si>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</si>
  <si>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</si>
  <si>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</si>
  <si>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</si>
  <si>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</si>
  <si>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</si>
  <si>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</si>
  <si>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</si>
  <si>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</si>
  <si>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</si>
  <si>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</si>
  <si>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</si>
  <si>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</si>
  <si>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</si>
  <si>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</si>
  <si>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</si>
  <si>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</si>
  <si>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</si>
  <si>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</si>
  <si>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</si>
  <si>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</si>
  <si>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</si>
  <si>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</si>
  <si>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</si>
  <si>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</si>
  <si>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</si>
  <si>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</si>
  <si>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</si>
  <si>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</si>
  <si>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</si>
  <si>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</si>
  <si>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</si>
  <si>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</si>
  <si>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</si>
  <si>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</si>
  <si>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</si>
  <si>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</si>
  <si>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</si>
  <si>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</si>
  <si>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</si>
  <si>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</si>
  <si>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</si>
  <si>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</si>
  <si>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</si>
  <si>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</si>
  <si>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</si>
  <si>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</si>
  <si>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</si>
  <si>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</si>
  <si>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</si>
  <si>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</si>
  <si>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</si>
  <si>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</si>
  <si>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</si>
  <si>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</si>
  <si>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</si>
  <si>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</si>
  <si>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</si>
  <si>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</si>
  <si>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</si>
  <si>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</si>
  <si>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</si>
  <si>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</si>
  <si>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</si>
  <si>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</si>
  <si>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</si>
  <si>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</si>
  <si>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</si>
  <si>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</si>
  <si>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</si>
  <si>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</si>
  <si>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</si>
  <si>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</si>
  <si>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</si>
  <si>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</si>
  <si>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</si>
  <si>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</si>
  <si>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</si>
  <si>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</si>
  <si>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</si>
  <si>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</si>
  <si>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</si>
  <si>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</si>
  <si>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</si>
  <si>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</si>
  <si>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</si>
  <si>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</si>
  <si>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</si>
  <si>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</si>
  <si>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</si>
  <si>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</si>
  <si>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</si>
  <si>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</si>
  <si>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</si>
  <si>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</si>
  <si>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</si>
  <si>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</si>
  <si>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</si>
  <si>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</si>
  <si>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</si>
  <si>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</si>
  <si>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</si>
  <si>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</si>
  <si>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</si>
  <si>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</si>
  <si>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</si>
  <si>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</si>
  <si>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</si>
  <si>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</si>
  <si>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</si>
  <si>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</si>
  <si>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</si>
  <si>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</si>
  <si>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</si>
  <si>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</si>
  <si>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</si>
  <si>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</si>
  <si>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</si>
  <si>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</si>
  <si>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</si>
  <si>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</si>
  <si>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</si>
  <si>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</si>
  <si>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</si>
  <si>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</si>
  <si>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</si>
  <si>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</si>
  <si>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</si>
  <si>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</si>
  <si>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</si>
  <si>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</si>
  <si>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</si>
  <si>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</si>
  <si>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</si>
  <si>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</si>
  <si>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</si>
  <si>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</si>
  <si>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</si>
  <si>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</si>
  <si>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</si>
  <si>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</si>
  <si>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</si>
  <si>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</si>
  <si>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</si>
  <si>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</si>
  <si>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</si>
  <si>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</si>
  <si>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</si>
  <si>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</si>
  <si>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</si>
  <si>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</si>
  <si>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</si>
  <si>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</si>
  <si>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</si>
  <si>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</si>
  <si>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</si>
  <si>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</si>
  <si>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</si>
  <si>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</si>
  <si>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</si>
  <si>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</si>
  <si>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</si>
  <si>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</si>
  <si>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</si>
  <si>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</si>
  <si>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</si>
  <si>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</si>
  <si>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</si>
  <si>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</si>
  <si>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</si>
  <si>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</si>
  <si>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</si>
  <si>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</si>
  <si>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</si>
  <si>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</si>
  <si>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</si>
  <si>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</si>
  <si>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</si>
  <si>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</si>
  <si>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</si>
  <si>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</si>
  <si>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</si>
  <si>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</si>
  <si>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</si>
  <si>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</si>
  <si>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</si>
  <si>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</si>
  <si>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</si>
  <si>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</si>
  <si>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</si>
  <si>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</si>
  <si>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</si>
  <si>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</si>
  <si>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</si>
  <si>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</si>
  <si>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</si>
  <si>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</si>
  <si>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</si>
  <si>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</si>
  <si>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</si>
  <si>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</si>
  <si>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</si>
  <si>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</si>
  <si>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</si>
  <si>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</si>
  <si>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</si>
  <si>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</si>
  <si>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</si>
  <si>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</si>
  <si>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</si>
  <si>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</si>
  <si>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</si>
  <si>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</si>
  <si>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</si>
  <si>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</si>
  <si>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</si>
  <si>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</si>
  <si>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</si>
  <si>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</si>
  <si>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</si>
  <si>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</si>
  <si>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</si>
  <si>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</si>
  <si>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</si>
  <si>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</si>
  <si>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</si>
  <si>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</si>
  <si>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</si>
  <si>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</si>
  <si>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</si>
  <si>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</si>
  <si>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</si>
  <si>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</si>
  <si>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</si>
  <si>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</si>
  <si>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</si>
  <si>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</si>
  <si>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</si>
  <si>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</si>
  <si>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</si>
  <si>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</si>
  <si>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</si>
  <si>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</si>
  <si>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</si>
  <si>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</si>
  <si>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</si>
  <si>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</si>
  <si>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</si>
  <si>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</si>
  <si>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</si>
  <si>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</si>
  <si>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</si>
  <si>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</si>
  <si>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</si>
  <si>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</si>
  <si>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</si>
  <si>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</si>
  <si>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</si>
  <si>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</si>
  <si>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</si>
  <si>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</si>
  <si>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</si>
  <si>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</si>
  <si>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</si>
  <si>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</si>
  <si>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</si>
  <si>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</si>
  <si>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</si>
  <si>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</si>
  <si>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</si>
  <si>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</si>
  <si>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</si>
  <si>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</si>
  <si>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</si>
  <si>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</si>
  <si>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</si>
  <si>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</si>
  <si>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</si>
  <si>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</si>
  <si>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</si>
  <si>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</si>
  <si>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</si>
  <si>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</si>
  <si>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</si>
  <si>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</si>
  <si>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</si>
  <si>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</si>
  <si>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</si>
  <si>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</si>
  <si>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</si>
  <si>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</si>
  <si>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</si>
  <si>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</si>
  <si>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</si>
  <si>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</si>
  <si>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</si>
  <si>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</si>
  <si>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</si>
  <si>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</si>
  <si>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</si>
  <si>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</si>
  <si>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</si>
  <si>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</si>
  <si>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</si>
  <si>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</si>
  <si>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</si>
  <si>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</si>
  <si>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</si>
  <si>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</si>
  <si>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</si>
  <si>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</si>
  <si>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</si>
  <si>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</si>
  <si>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</si>
  <si>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</si>
  <si>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</si>
  <si>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</si>
  <si>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</si>
  <si>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</si>
  <si>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</si>
  <si>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</si>
  <si>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</si>
  <si>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</si>
  <si>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</si>
  <si>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</si>
  <si>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</si>
  <si>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</si>
  <si>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</si>
  <si>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</si>
  <si>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</si>
  <si>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</si>
  <si>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</si>
  <si>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</si>
  <si>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</si>
  <si>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</si>
  <si>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</si>
  <si>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</si>
  <si>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</si>
  <si>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</si>
  <si>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</si>
  <si>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</si>
  <si>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</si>
  <si>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</si>
  <si>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</si>
  <si>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</si>
  <si>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</si>
  <si>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</si>
  <si>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</si>
  <si>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</si>
  <si>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</si>
  <si>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</si>
  <si>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</si>
  <si>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</si>
  <si>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</si>
  <si>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</si>
  <si>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</si>
  <si>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</si>
  <si>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</si>
  <si>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</si>
  <si>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</si>
  <si>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</si>
  <si>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</si>
  <si>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</si>
  <si>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</si>
  <si>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</si>
  <si>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</si>
  <si>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</si>
  <si>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</si>
  <si>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</si>
  <si>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</si>
  <si>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</si>
  <si>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</si>
  <si>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</si>
  <si>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</si>
  <si>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</si>
  <si>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</si>
  <si>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</si>
  <si>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</si>
  <si>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</si>
  <si>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</si>
  <si>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</si>
  <si>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</si>
  <si>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</si>
  <si>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</si>
  <si>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</si>
  <si>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</si>
  <si>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</si>
  <si>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</si>
  <si>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</si>
  <si>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</si>
  <si>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</si>
  <si>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</si>
  <si>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</si>
  <si>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</si>
  <si>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</si>
  <si>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</si>
  <si>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</si>
  <si>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</si>
  <si>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</si>
  <si>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</si>
  <si>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</si>
  <si>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</si>
  <si>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</si>
  <si>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</si>
  <si>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</si>
  <si>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</si>
  <si>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</si>
  <si>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</si>
  <si>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</si>
  <si>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</si>
  <si>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</si>
  <si>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</si>
  <si>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</si>
  <si>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</si>
  <si>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</si>
  <si>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</si>
  <si>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</si>
  <si>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</si>
  <si>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</si>
  <si>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</si>
  <si>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</si>
  <si>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</si>
  <si>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</si>
  <si>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</si>
  <si>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</si>
  <si>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</si>
  <si>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</si>
  <si>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</si>
  <si>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</si>
  <si>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</si>
  <si>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</si>
  <si>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</si>
  <si>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</si>
  <si>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</si>
  <si>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</si>
  <si>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</si>
  <si>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</si>
  <si>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</si>
  <si>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</si>
  <si>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</si>
  <si>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</si>
  <si>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</si>
  <si>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</si>
  <si>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</si>
  <si>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</si>
  <si>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</si>
  <si>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</si>
  <si>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</si>
  <si>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</si>
  <si>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</si>
  <si>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</si>
  <si>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</si>
  <si>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</si>
  <si>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</si>
  <si>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</si>
  <si>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</si>
  <si>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</si>
  <si>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</si>
  <si>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</si>
  <si>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</si>
  <si>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</si>
  <si>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</si>
  <si>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</si>
  <si>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</si>
  <si>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</si>
  <si>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</si>
  <si>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</si>
  <si>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</si>
  <si>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</si>
  <si>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</si>
  <si>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</si>
  <si>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</si>
  <si>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</si>
  <si>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</si>
  <si>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</si>
  <si>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</si>
  <si>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</si>
  <si>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</si>
  <si>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</si>
  <si>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</si>
  <si>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</si>
  <si>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</si>
  <si>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</si>
  <si>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</si>
  <si>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</si>
  <si>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</si>
  <si>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</si>
  <si>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</si>
  <si>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</si>
  <si>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</si>
  <si>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</si>
  <si>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</si>
  <si>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</si>
  <si>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</si>
  <si>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</si>
  <si>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</si>
  <si>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</si>
  <si>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</si>
  <si>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</si>
  <si>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</si>
  <si>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</si>
  <si>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</si>
  <si>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</si>
  <si>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</si>
  <si>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</si>
  <si>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</si>
  <si>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</si>
  <si>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</si>
  <si>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</si>
  <si>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</si>
  <si>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</si>
  <si>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</si>
  <si>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</si>
  <si>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</si>
  <si>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</si>
  <si>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</si>
  <si>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</si>
  <si>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</si>
  <si>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</si>
  <si>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</si>
  <si>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</si>
  <si>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</si>
  <si>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</si>
  <si>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</si>
  <si>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</si>
  <si>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</si>
  <si>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</si>
  <si>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</si>
  <si>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</si>
  <si>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</si>
  <si>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</si>
  <si>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</si>
  <si>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</si>
  <si>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</si>
  <si>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</si>
  <si>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</si>
  <si>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</si>
  <si>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</si>
  <si>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</si>
  <si>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</si>
  <si>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</si>
  <si>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</si>
  <si>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</si>
  <si>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</si>
  <si>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</si>
  <si>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</si>
  <si>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</si>
  <si>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</si>
  <si>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</si>
  <si>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</si>
  <si>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</si>
  <si>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</si>
  <si>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</si>
  <si>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</si>
  <si>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</si>
  <si>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</si>
  <si>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</si>
  <si>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</si>
  <si>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</si>
  <si>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</si>
  <si>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</si>
  <si>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</si>
  <si>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</si>
  <si>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</si>
  <si>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</si>
  <si>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</si>
  <si>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</si>
  <si>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</si>
  <si>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</si>
  <si>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</si>
  <si>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</si>
  <si>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</si>
  <si>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</si>
  <si>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</si>
  <si>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</si>
  <si>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</si>
  <si>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</si>
  <si>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</si>
  <si>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</si>
  <si>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</si>
  <si>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</si>
  <si>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</si>
  <si>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</si>
  <si>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</si>
  <si>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</si>
  <si>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</si>
  <si>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</si>
  <si>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</si>
  <si>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</si>
  <si>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</si>
  <si>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</si>
  <si>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</si>
  <si>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</si>
  <si>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</si>
  <si>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</si>
  <si>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</si>
  <si>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</si>
  <si>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</si>
  <si>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</si>
  <si>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</si>
  <si>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</si>
  <si>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</si>
  <si>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</si>
  <si>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</si>
  <si>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</si>
  <si>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</si>
  <si>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</si>
  <si>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</si>
  <si>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</si>
  <si>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</si>
  <si>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</si>
  <si>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</si>
  <si>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</si>
  <si>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</si>
  <si>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</si>
  <si>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</si>
  <si>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</si>
  <si>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</si>
  <si>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</si>
  <si>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</si>
  <si>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</si>
  <si>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</si>
  <si>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</si>
  <si>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</si>
  <si>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</si>
  <si>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</si>
  <si>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</si>
  <si>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</si>
  <si>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</si>
  <si>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</si>
  <si>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</si>
  <si>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</si>
  <si>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</si>
  <si>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</si>
  <si>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</si>
  <si>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</si>
  <si>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</si>
  <si>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</si>
  <si>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</si>
  <si>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</si>
  <si>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</si>
  <si>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</si>
  <si>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</si>
  <si>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</si>
  <si>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</si>
  <si>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</si>
  <si>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</si>
  <si>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</si>
  <si>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</si>
  <si>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</si>
  <si>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</si>
  <si>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</si>
  <si>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</si>
  <si>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</si>
  <si>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</si>
  <si>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</si>
  <si>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</si>
  <si>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</si>
  <si>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</si>
  <si>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</si>
  <si>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</si>
  <si>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</si>
  <si>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</si>
  <si>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</si>
  <si>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</si>
  <si>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</si>
  <si>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</si>
  <si>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</si>
  <si>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</si>
  <si>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</si>
  <si>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</si>
  <si>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</si>
  <si>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</si>
  <si>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</si>
  <si>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</si>
  <si>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</si>
  <si>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</si>
  <si>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</si>
  <si>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</si>
  <si>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</si>
  <si>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</si>
  <si>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</si>
  <si>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</si>
  <si>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</si>
  <si>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</si>
  <si>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</si>
  <si>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</si>
  <si>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</si>
  <si>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</si>
  <si>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</si>
  <si>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</si>
  <si>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</si>
  <si>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</si>
  <si>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</si>
  <si>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</si>
  <si>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</si>
  <si>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</si>
  <si>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</si>
  <si>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</si>
  <si>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</si>
  <si>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</si>
  <si>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</si>
  <si>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</si>
  <si>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</si>
  <si>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</si>
  <si>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</si>
  <si>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</si>
  <si>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</si>
  <si>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</si>
  <si>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</si>
  <si>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</si>
  <si>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</si>
  <si>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</si>
  <si>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</si>
  <si>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</si>
  <si>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</si>
  <si>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</si>
  <si>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</si>
  <si>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</si>
  <si>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</si>
  <si>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</si>
  <si>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</si>
  <si>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</si>
  <si>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</si>
  <si>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</si>
  <si>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</si>
  <si>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</si>
  <si>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</si>
  <si>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</si>
  <si>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</si>
  <si>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</si>
  <si>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</si>
  <si>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</si>
  <si>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</si>
  <si>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</si>
  <si>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</si>
  <si>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</si>
  <si>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</si>
  <si>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</si>
  <si>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</si>
  <si>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</si>
  <si>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</si>
  <si>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</si>
  <si>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</si>
  <si>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</si>
  <si>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</si>
  <si>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</si>
  <si>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</si>
  <si>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</si>
  <si>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</si>
  <si>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</si>
  <si>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</si>
  <si>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</si>
  <si>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</si>
  <si>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</si>
  <si>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</si>
  <si>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</si>
  <si>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</si>
  <si>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</si>
  <si>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</si>
  <si>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</si>
  <si>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</si>
  <si>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</si>
  <si>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</si>
  <si>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</si>
  <si>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</si>
  <si>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</si>
  <si>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</si>
  <si>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</si>
  <si>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</si>
  <si>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</si>
  <si>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</si>
  <si>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</si>
  <si>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</si>
  <si>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</si>
  <si>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</si>
  <si>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</si>
  <si>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</si>
  <si>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</si>
  <si>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</si>
  <si>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</si>
  <si>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</si>
  <si>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</si>
  <si>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</si>
  <si>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</si>
  <si>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</si>
  <si>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</si>
  <si>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</si>
  <si>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</si>
  <si>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</si>
  <si>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</si>
  <si>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</si>
  <si>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</si>
  <si>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</si>
  <si>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</si>
  <si>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</si>
  <si>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</si>
  <si>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</si>
  <si>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</si>
  <si>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</si>
  <si>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</si>
  <si>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</si>
  <si>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</si>
  <si>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</si>
  <si>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</si>
  <si>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</si>
  <si>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</si>
  <si>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</si>
  <si>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</si>
  <si>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</si>
  <si>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</si>
  <si>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</si>
  <si>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</si>
  <si>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</si>
  <si>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</si>
  <si>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</si>
  <si>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</si>
  <si>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</si>
  <si>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</si>
  <si>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</si>
  <si>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</si>
  <si>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</si>
  <si>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</si>
  <si>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</si>
  <si>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</si>
  <si>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</si>
  <si>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</si>
  <si>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</si>
  <si>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</si>
  <si>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</si>
  <si>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</si>
  <si>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</si>
  <si>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</si>
  <si>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</si>
  <si>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</si>
  <si>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</si>
  <si>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</si>
  <si>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</si>
  <si>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</si>
  <si>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</si>
  <si>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</si>
  <si>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</si>
  <si>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</si>
  <si>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</si>
  <si>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</si>
  <si>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</si>
  <si>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</si>
  <si>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</si>
  <si>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</si>
  <si>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</si>
  <si>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</si>
  <si>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</si>
  <si>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</si>
  <si>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</si>
  <si>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</si>
  <si>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</si>
  <si>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</si>
  <si>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</si>
  <si>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</si>
  <si>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</si>
  <si>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</si>
  <si>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</si>
  <si>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</si>
  <si>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</si>
  <si>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</si>
  <si>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</si>
  <si>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</si>
  <si>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</si>
  <si>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</si>
  <si>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</si>
  <si>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</si>
  <si>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</si>
  <si>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</si>
  <si>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</si>
  <si>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</si>
  <si>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</si>
  <si>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</si>
  <si>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</si>
  <si>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</si>
  <si>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</si>
  <si>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</si>
  <si>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</si>
  <si>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</si>
  <si>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</si>
  <si>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</si>
  <si>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</si>
  <si>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</si>
  <si>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</si>
  <si>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</si>
  <si>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</si>
  <si>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</si>
  <si>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</si>
  <si>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</si>
  <si>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</si>
  <si>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</si>
  <si>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</si>
  <si>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</si>
  <si>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</si>
  <si>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</si>
  <si>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</si>
  <si>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</si>
  <si>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</si>
  <si>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</si>
  <si>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</si>
  <si>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</si>
  <si>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</si>
  <si>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</si>
  <si>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</si>
  <si>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</si>
  <si>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</si>
  <si>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</si>
  <si>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</si>
  <si>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</si>
  <si>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</si>
  <si>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</si>
  <si>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</si>
  <si>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</si>
  <si>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</si>
  <si>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</si>
  <si>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</si>
  <si>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</si>
  <si>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</si>
  <si>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</si>
  <si>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</si>
  <si>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</si>
  <si>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</si>
  <si>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</si>
  <si>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</si>
  <si>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</si>
  <si>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</si>
  <si>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</si>
  <si>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</si>
  <si>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</si>
  <si>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</si>
  <si>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</si>
  <si>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</si>
  <si>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</si>
  <si>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</si>
  <si>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</si>
  <si>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</si>
  <si>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</si>
  <si>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</si>
  <si>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</si>
  <si>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</si>
  <si>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</si>
  <si>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</si>
  <si>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</si>
  <si>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</si>
  <si>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</si>
  <si>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</si>
  <si>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</si>
  <si>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</si>
  <si>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</si>
  <si>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</si>
  <si>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</si>
  <si>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</si>
  <si>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</si>
  <si>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</si>
  <si>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</si>
  <si>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</si>
  <si>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</si>
  <si>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</si>
  <si>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</si>
  <si>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</si>
  <si>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</si>
  <si>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</si>
  <si>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</si>
  <si>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</si>
  <si>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</si>
  <si>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</si>
  <si>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</si>
  <si>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</si>
  <si>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</si>
  <si>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</si>
  <si>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</si>
  <si>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</si>
  <si>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</si>
  <si>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</si>
  <si>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</si>
  <si>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</si>
  <si>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</si>
  <si>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</si>
  <si>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</si>
  <si>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</si>
  <si>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</si>
  <si>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</si>
  <si>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</si>
  <si>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</si>
  <si>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</si>
  <si>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</si>
  <si>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</si>
  <si>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</si>
  <si>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</si>
  <si>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</si>
  <si>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</si>
  <si>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</si>
  <si>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</si>
  <si>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</si>
  <si>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</si>
  <si>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</si>
  <si>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</si>
  <si>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</si>
  <si>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</si>
  <si>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</si>
  <si>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</si>
  <si>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</si>
  <si>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</si>
  <si>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</si>
  <si>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</si>
  <si>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</si>
  <si>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</si>
  <si>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</si>
  <si>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</si>
  <si>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</si>
  <si>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</si>
  <si>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</si>
  <si>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</si>
  <si>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</si>
  <si>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</si>
  <si>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</si>
  <si>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</si>
  <si>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</si>
  <si>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</si>
  <si>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</si>
  <si>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</si>
  <si>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</si>
  <si>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</si>
  <si>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</si>
  <si>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</si>
  <si>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</si>
  <si>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</si>
  <si>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</si>
  <si>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</si>
  <si>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</si>
  <si>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</si>
  <si>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</si>
  <si>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</si>
  <si>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</si>
  <si>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</si>
  <si>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</si>
  <si>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</si>
  <si>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</si>
  <si>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</si>
  <si>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</si>
  <si>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</si>
  <si>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</si>
  <si>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</si>
  <si>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</si>
  <si>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</si>
  <si>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</si>
  <si>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</si>
  <si>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</si>
  <si>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</si>
  <si>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</si>
  <si>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</si>
  <si>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</si>
  <si>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</si>
  <si>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</si>
  <si>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</si>
  <si>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</si>
  <si>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</si>
  <si>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</si>
  <si>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</si>
  <si>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</si>
  <si>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</si>
  <si>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</si>
  <si>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</si>
  <si>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</si>
  <si>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</si>
  <si>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</si>
  <si>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</si>
  <si>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</si>
  <si>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</si>
  <si>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</si>
  <si>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</si>
  <si>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</si>
  <si>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</si>
  <si>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</si>
  <si>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</si>
  <si>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</si>
  <si>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</si>
  <si>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</si>
  <si>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</si>
  <si>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</si>
  <si>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</si>
  <si>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</si>
  <si>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</si>
  <si>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</si>
  <si>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</si>
  <si>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</si>
  <si>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</si>
  <si>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</si>
  <si>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</si>
  <si>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</si>
  <si>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</si>
  <si>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</si>
  <si>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</si>
  <si>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</si>
  <si>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</si>
  <si>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</si>
  <si>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</si>
  <si>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</si>
  <si>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</si>
  <si>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</si>
  <si>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</si>
  <si>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</si>
  <si>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</si>
  <si>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</si>
  <si>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</si>
  <si>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</si>
  <si>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</si>
  <si>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</si>
  <si>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</si>
  <si>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</si>
  <si>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</si>
  <si>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</si>
  <si>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</si>
  <si>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</si>
  <si>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</si>
  <si>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</si>
  <si>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</si>
  <si>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</si>
  <si>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</si>
  <si>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</si>
  <si>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</si>
  <si>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</si>
  <si>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</si>
  <si>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</si>
  <si>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</si>
  <si>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</si>
  <si>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</si>
  <si>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</si>
  <si>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</si>
  <si>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</si>
  <si>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</si>
  <si>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</si>
  <si>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</si>
  <si>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</si>
  <si>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</si>
  <si>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</si>
  <si>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</si>
  <si>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</si>
  <si>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</si>
  <si>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</si>
  <si>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</si>
  <si>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</si>
  <si>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</si>
  <si>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</si>
  <si>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</si>
  <si>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</si>
  <si>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</si>
  <si>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</si>
  <si>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</si>
  <si>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</si>
  <si>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</si>
  <si>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</si>
  <si>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</si>
  <si>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</si>
  <si>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</si>
  <si>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</si>
  <si>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</si>
  <si>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</si>
  <si>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</si>
  <si>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</si>
  <si>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</si>
  <si>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</si>
  <si>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</si>
  <si>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</si>
  <si>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</si>
  <si>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</si>
  <si>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</si>
  <si>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</si>
  <si>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</si>
  <si>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</si>
  <si>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</si>
  <si>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</si>
  <si>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</si>
  <si>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</si>
  <si>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</si>
  <si>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</si>
  <si>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</si>
  <si>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</si>
  <si>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</si>
  <si>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</si>
  <si>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</si>
  <si>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</si>
  <si>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</si>
  <si>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</si>
  <si>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</si>
  <si>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</si>
  <si>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</si>
  <si>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</si>
  <si>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</si>
  <si>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</si>
  <si>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</si>
  <si>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</si>
  <si>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</si>
  <si>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</si>
  <si>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</si>
  <si>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</si>
  <si>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</si>
  <si>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</si>
  <si>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</si>
  <si>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</si>
  <si>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</si>
  <si>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</si>
  <si>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</si>
  <si>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</si>
  <si>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</si>
  <si>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</si>
  <si>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</si>
  <si>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</si>
  <si>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</si>
  <si>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</si>
  <si>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</si>
  <si>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</si>
  <si>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</si>
  <si>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</si>
  <si>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</si>
  <si>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</si>
  <si>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</si>
  <si>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</si>
  <si>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</si>
  <si>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</si>
  <si>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</si>
  <si>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</si>
  <si>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</si>
  <si>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</si>
  <si>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</si>
  <si>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</si>
  <si>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</si>
  <si>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</si>
  <si>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</si>
  <si>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</si>
  <si>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</si>
  <si>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</si>
  <si>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</si>
  <si>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</si>
  <si>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</si>
  <si>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</si>
  <si>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</si>
  <si>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</si>
  <si>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</si>
  <si>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</si>
  <si>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</si>
  <si>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</si>
  <si>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</si>
  <si>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</si>
  <si>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</si>
  <si>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</si>
  <si>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</si>
  <si>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</si>
  <si>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</si>
  <si>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</si>
  <si>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</si>
  <si>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</si>
  <si>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</si>
  <si>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</si>
  <si>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</si>
  <si>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</si>
  <si>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</si>
  <si>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</si>
  <si>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</si>
  <si>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</si>
  <si>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</si>
  <si>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</si>
  <si>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</si>
  <si>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</si>
  <si>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</si>
  <si>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</si>
  <si>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</si>
  <si>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</si>
  <si>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</si>
  <si>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</si>
  <si>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</si>
  <si>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</si>
  <si>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</si>
  <si>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</si>
  <si>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</si>
  <si>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</si>
  <si>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</si>
  <si>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</si>
  <si>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</si>
  <si>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</si>
  <si>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</si>
  <si>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</si>
  <si>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</si>
  <si>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</si>
  <si>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</si>
  <si>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</si>
  <si>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</si>
  <si>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</si>
  <si>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</si>
  <si>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</si>
  <si>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</si>
  <si>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</si>
  <si>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</si>
  <si>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</si>
  <si>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</si>
  <si>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</si>
  <si>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</si>
  <si>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</si>
  <si>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</si>
  <si>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</si>
  <si>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</si>
  <si>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</si>
  <si>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</si>
  <si>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</si>
  <si>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</si>
  <si>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</si>
  <si>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</si>
  <si>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</si>
  <si>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</si>
  <si>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</si>
  <si>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</si>
  <si>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</si>
  <si>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</si>
  <si>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</si>
  <si>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</si>
  <si>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</si>
  <si>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</si>
  <si>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</si>
  <si>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</si>
  <si>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</si>
  <si>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</si>
  <si>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</si>
  <si>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</si>
  <si>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</si>
  <si>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</si>
  <si>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</si>
  <si>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</si>
  <si>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</si>
  <si>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</si>
  <si>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</si>
  <si>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</si>
  <si>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</si>
  <si>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</si>
  <si>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</si>
  <si>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</si>
  <si>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</si>
  <si>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</si>
  <si>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</si>
  <si>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</si>
  <si>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</si>
  <si>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</si>
  <si>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</si>
  <si>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</si>
  <si>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</si>
  <si>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</si>
  <si>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</si>
  <si>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</si>
  <si>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</si>
  <si>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</si>
  <si>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</si>
  <si>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</si>
  <si>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</si>
  <si>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</si>
  <si>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</si>
  <si>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</si>
  <si>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</si>
  <si>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</si>
  <si>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</si>
  <si>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</si>
  <si>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</si>
  <si>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</si>
  <si>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</si>
  <si>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</si>
  <si>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</si>
  <si>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</si>
  <si>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</si>
  <si>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</si>
  <si>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</si>
  <si>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</si>
  <si>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</si>
  <si>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</si>
  <si>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</si>
  <si>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</si>
  <si>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</si>
  <si>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</si>
  <si>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</si>
  <si>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</si>
  <si>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</si>
  <si>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</si>
  <si>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</si>
  <si>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</si>
  <si>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</si>
  <si>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</si>
  <si>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</si>
  <si>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</si>
  <si>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</si>
  <si>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</si>
  <si>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</si>
  <si>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</si>
  <si>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</si>
  <si>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</si>
  <si>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</si>
  <si>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</si>
  <si>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</si>
  <si>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</si>
  <si>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</si>
  <si>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</si>
  <si>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</si>
  <si>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</si>
  <si>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</si>
  <si>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</si>
  <si>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</si>
  <si>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</si>
  <si>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</si>
  <si>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</si>
  <si>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</si>
  <si>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</si>
  <si>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</si>
  <si>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</si>
  <si>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</si>
  <si>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</si>
  <si>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</si>
  <si>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</si>
  <si>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</si>
  <si>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</si>
  <si>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</si>
  <si>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</si>
  <si>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</si>
  <si>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</si>
  <si>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</si>
  <si>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</si>
  <si>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</si>
  <si>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</si>
  <si>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</si>
  <si>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</si>
  <si>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</si>
  <si>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</si>
  <si>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</si>
  <si>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</si>
  <si>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</si>
  <si>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</si>
  <si>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</si>
  <si>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</si>
  <si>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</si>
  <si>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</si>
  <si>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</si>
  <si>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</si>
  <si>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</si>
  <si>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</si>
  <si>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</si>
  <si>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</si>
  <si>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</si>
  <si>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</si>
  <si>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</si>
  <si>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</si>
  <si>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</si>
  <si>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</si>
  <si>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</si>
  <si>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</si>
  <si>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</si>
  <si>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</si>
  <si>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</si>
  <si>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</si>
  <si>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</si>
  <si>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</si>
  <si>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</si>
  <si>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</si>
  <si>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</si>
  <si>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</si>
  <si>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</si>
  <si>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</si>
  <si>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</si>
  <si>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</si>
  <si>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</si>
  <si>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</si>
  <si>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</si>
  <si>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</si>
  <si>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</si>
  <si>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</si>
  <si>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</si>
  <si>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</si>
  <si>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</si>
  <si>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</si>
  <si>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</si>
  <si>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</si>
  <si>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</si>
  <si>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</si>
  <si>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</si>
  <si>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</si>
  <si>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</si>
  <si>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</si>
  <si>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</si>
  <si>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</si>
  <si>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</si>
  <si>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</si>
  <si>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</si>
  <si>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</si>
  <si>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</si>
  <si>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</si>
  <si>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</si>
  <si>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</si>
  <si>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</si>
  <si>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</si>
  <si>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</si>
  <si>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</si>
  <si>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</si>
  <si>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</si>
  <si>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</si>
  <si>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</si>
  <si>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</si>
  <si>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</si>
  <si>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</si>
  <si>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</si>
  <si>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</si>
  <si>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</si>
  <si>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</si>
  <si>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</si>
  <si>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</si>
  <si>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</si>
  <si>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</si>
  <si>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</si>
  <si>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</si>
  <si>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</si>
  <si>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</si>
  <si>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</si>
  <si>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</si>
  <si>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</si>
  <si>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</si>
  <si>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</si>
  <si>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</si>
  <si>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</si>
  <si>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</si>
  <si>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</si>
  <si>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</si>
  <si>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</si>
  <si>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</si>
  <si>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</si>
  <si>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</si>
  <si>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</si>
  <si>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</si>
  <si>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</si>
  <si>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</si>
  <si>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</si>
  <si>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</si>
  <si>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</si>
  <si>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</si>
  <si>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</si>
  <si>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</si>
  <si>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</si>
  <si>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</si>
  <si>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</si>
  <si>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</si>
  <si>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</si>
  <si>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</si>
  <si>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</si>
  <si>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</si>
  <si>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</si>
  <si>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</si>
  <si>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</si>
  <si>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</si>
  <si>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</si>
  <si>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</si>
  <si>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</si>
  <si>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</si>
  <si>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</si>
  <si>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</si>
  <si>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</si>
  <si>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</si>
  <si>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</si>
  <si>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</si>
  <si>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</si>
  <si>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</si>
  <si>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</si>
  <si>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</si>
  <si>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</si>
  <si>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</si>
  <si>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</si>
  <si>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</si>
  <si>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</si>
  <si>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</si>
  <si>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</si>
  <si>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</si>
  <si>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</si>
  <si>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</si>
  <si>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</si>
  <si>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</si>
  <si>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</si>
  <si>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</si>
  <si>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</si>
  <si>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</si>
  <si>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</si>
  <si>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</si>
  <si>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</si>
  <si>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</si>
  <si>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</si>
  <si>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</si>
  <si>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</si>
  <si>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</si>
  <si>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</si>
  <si>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</si>
  <si>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</si>
  <si>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</si>
  <si>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</si>
  <si>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</si>
  <si>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</si>
  <si>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</si>
  <si>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</si>
  <si>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</si>
  <si>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</si>
  <si>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</si>
  <si>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</si>
  <si>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</si>
  <si>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</si>
  <si>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</si>
  <si>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</si>
  <si>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</si>
  <si>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</si>
  <si>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</si>
  <si>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</si>
  <si>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</si>
  <si>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</si>
  <si>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</si>
  <si>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</si>
  <si>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</si>
  <si>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</si>
  <si>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</si>
  <si>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</si>
  <si>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</si>
  <si>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</si>
  <si>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</si>
  <si>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</si>
  <si>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</si>
  <si>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</si>
  <si>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</si>
  <si>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</si>
  <si>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</si>
  <si>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</si>
  <si>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</si>
  <si>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</si>
  <si>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</si>
  <si>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</si>
  <si>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</si>
  <si>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</si>
  <si>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</si>
  <si>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</si>
  <si>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</si>
  <si>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</si>
  <si>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</si>
  <si>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</si>
  <si>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</si>
  <si>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</si>
  <si>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</si>
  <si>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</si>
  <si>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</si>
  <si>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</si>
  <si>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</si>
  <si>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</si>
  <si>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</si>
  <si>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</si>
  <si>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</si>
  <si>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</si>
  <si>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</si>
  <si>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</si>
  <si>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</si>
  <si>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</si>
  <si>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</si>
  <si>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</si>
  <si>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</si>
  <si>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</si>
  <si>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</si>
  <si>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</si>
  <si>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</si>
  <si>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</si>
  <si>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</si>
  <si>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</si>
  <si>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</si>
  <si>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</si>
  <si>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</si>
  <si>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</si>
  <si>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</si>
  <si>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</si>
  <si>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</si>
  <si>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</si>
  <si>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</si>
  <si>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</si>
  <si>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</si>
  <si>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</si>
  <si>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</si>
  <si>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</si>
  <si>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</si>
  <si>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</si>
  <si>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</si>
  <si>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</si>
  <si>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</si>
  <si>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</si>
  <si>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</si>
  <si>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</si>
  <si>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</si>
  <si>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</si>
  <si>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</si>
  <si>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</si>
  <si>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</si>
  <si>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</si>
  <si>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</si>
  <si>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</si>
  <si>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</si>
  <si>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</si>
  <si>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</si>
  <si>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</si>
  <si>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</si>
  <si>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</si>
  <si>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</si>
  <si>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</si>
  <si>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</si>
  <si>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</si>
  <si>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</si>
  <si>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</si>
  <si>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</si>
  <si>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</si>
  <si>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</si>
  <si>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</si>
  <si>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</si>
  <si>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</si>
  <si>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</si>
  <si>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</si>
  <si>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</si>
  <si>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</si>
  <si>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</si>
  <si>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</si>
  <si>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</si>
  <si>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</si>
  <si>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</si>
  <si>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</si>
  <si>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</si>
  <si>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</si>
  <si>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</si>
  <si>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</si>
  <si>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</si>
  <si>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</si>
  <si>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</si>
  <si>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</si>
  <si>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</si>
  <si>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</si>
  <si>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</si>
  <si>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</si>
  <si>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</si>
  <si>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</si>
  <si>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</si>
  <si>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</si>
  <si>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</si>
  <si>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</si>
  <si>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</si>
  <si>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</si>
  <si>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</si>
  <si>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</si>
  <si>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</si>
  <si>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</si>
  <si>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</si>
  <si>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</si>
  <si>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</si>
  <si>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</si>
  <si>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</si>
  <si>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</si>
  <si>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</si>
  <si>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</si>
  <si>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</si>
  <si>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</si>
  <si>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</si>
  <si>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</si>
  <si>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</si>
  <si>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</si>
  <si>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</si>
  <si>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</si>
  <si>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</si>
  <si>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</si>
  <si>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</si>
  <si>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</si>
  <si>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</si>
  <si>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</si>
  <si>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</si>
  <si>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</si>
  <si>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</si>
  <si>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</si>
  <si>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</si>
  <si>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</si>
  <si>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</si>
  <si>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</si>
  <si>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</si>
  <si>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</si>
  <si>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</si>
  <si>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</si>
  <si>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</si>
  <si>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</si>
  <si>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</si>
  <si>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</si>
  <si>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</si>
  <si>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</si>
  <si>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</si>
  <si>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</si>
  <si>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</si>
  <si>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</si>
  <si>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</si>
  <si>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</si>
  <si>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</si>
  <si>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</si>
  <si>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</si>
  <si>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</si>
  <si>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</si>
  <si>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</si>
  <si>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</si>
  <si>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</si>
  <si>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</si>
  <si>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</si>
  <si>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</si>
  <si>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</si>
  <si>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</si>
  <si>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</si>
  <si>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</si>
  <si>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</si>
  <si>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</si>
  <si>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</si>
  <si>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</si>
  <si>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</si>
  <si>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</si>
  <si>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</si>
  <si>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</si>
  <si>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</si>
  <si>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</si>
  <si>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</si>
  <si>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</si>
  <si>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</si>
  <si>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</si>
  <si>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</si>
  <si>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</si>
  <si>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</si>
  <si>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</si>
  <si>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</si>
  <si>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</si>
  <si>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</si>
  <si>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</si>
  <si>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</si>
  <si>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</si>
  <si>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</si>
  <si>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</si>
  <si>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</si>
  <si>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</si>
  <si>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</si>
  <si>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</si>
  <si>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</si>
  <si>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</si>
  <si>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</si>
  <si>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</si>
  <si>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</si>
  <si>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</si>
  <si>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</si>
  <si>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</si>
  <si>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</si>
  <si>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</si>
  <si>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</si>
  <si>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</si>
  <si>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</si>
  <si>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</si>
  <si>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</si>
  <si>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</si>
  <si>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</si>
  <si>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</si>
  <si>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</si>
  <si>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</si>
  <si>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</si>
  <si>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</si>
  <si>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</si>
  <si>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</si>
  <si>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</si>
  <si>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</si>
  <si>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</si>
  <si>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</si>
  <si>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</si>
  <si>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</si>
  <si>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</si>
  <si>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</si>
  <si>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</si>
  <si>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</si>
  <si>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</si>
  <si>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</si>
  <si>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</si>
  <si>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</si>
  <si>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</si>
  <si>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</si>
  <si>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</si>
  <si>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</si>
  <si>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</si>
  <si>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</si>
  <si>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</si>
  <si>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</si>
  <si>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</si>
  <si>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</si>
  <si>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</si>
  <si>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</si>
  <si>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</si>
  <si>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</si>
  <si>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</si>
  <si>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</si>
  <si>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</si>
  <si>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</si>
  <si>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</si>
  <si>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</si>
  <si>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</si>
  <si>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</si>
  <si>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</si>
  <si>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</si>
  <si>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</si>
  <si>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</si>
  <si>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</si>
  <si>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</si>
  <si>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</si>
  <si>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</si>
  <si>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</si>
  <si>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</si>
  <si>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</si>
  <si>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</si>
  <si>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</si>
  <si>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</si>
  <si>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</si>
  <si>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</si>
  <si>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</si>
  <si>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</si>
  <si>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</si>
  <si>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</si>
  <si>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</si>
  <si>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</si>
  <si>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</si>
  <si>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</si>
  <si>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</si>
  <si>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</si>
  <si>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</si>
  <si>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</si>
  <si>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</si>
  <si>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</si>
  <si>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</si>
  <si>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</si>
  <si>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</si>
  <si>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</si>
  <si>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</si>
  <si>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</si>
  <si>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</si>
  <si>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</si>
  <si>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</si>
  <si>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</si>
  <si>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</si>
  <si>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</si>
  <si>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</si>
  <si>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</si>
  <si>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</si>
  <si>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</si>
  <si>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</si>
  <si>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</si>
  <si>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</si>
  <si>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</si>
  <si>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</si>
  <si>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</si>
  <si>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</si>
  <si>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</si>
  <si>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</si>
  <si>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</si>
  <si>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</si>
  <si>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</si>
  <si>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</si>
  <si>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</si>
  <si>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</si>
  <si>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</si>
  <si>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</si>
  <si>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</si>
  <si>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</si>
  <si>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</si>
  <si>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</si>
  <si>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</si>
  <si>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</si>
  <si>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</si>
  <si>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</si>
  <si>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</si>
  <si>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</si>
  <si>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</si>
  <si>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</si>
  <si>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</si>
  <si>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</si>
  <si>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</si>
  <si>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</si>
  <si>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</si>
  <si>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</si>
  <si>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</si>
  <si>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</si>
  <si>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</si>
  <si>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</si>
  <si>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</si>
  <si>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</si>
  <si>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</si>
  <si>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</si>
  <si>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</si>
  <si>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</si>
  <si>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</si>
  <si>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</si>
  <si>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</si>
  <si>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</si>
  <si>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</si>
  <si>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</si>
  <si>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</si>
  <si>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</si>
  <si>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</si>
  <si>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</si>
  <si>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</si>
  <si>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</si>
  <si>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</si>
  <si>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</si>
  <si>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</si>
  <si>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</si>
  <si>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</si>
  <si>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</si>
  <si>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</si>
  <si>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</si>
  <si>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</si>
  <si>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</si>
  <si>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</si>
  <si>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</si>
  <si>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</si>
  <si>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</si>
  <si>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</si>
  <si>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</si>
  <si>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</si>
  <si>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</si>
  <si>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</si>
  <si>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</si>
  <si>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</si>
  <si>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</si>
  <si>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</si>
  <si>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</si>
  <si>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</si>
  <si>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</si>
  <si>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</si>
  <si>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</si>
  <si>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</si>
  <si>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</si>
  <si>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</si>
  <si>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</si>
  <si>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</si>
  <si>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</si>
  <si>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</si>
  <si>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</si>
  <si>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</si>
  <si>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</si>
  <si>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</si>
  <si>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</si>
  <si>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</si>
  <si>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</si>
  <si>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</si>
  <si>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</si>
  <si>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</si>
  <si>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</si>
  <si>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</si>
  <si>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</si>
  <si>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</si>
  <si>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</si>
  <si>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</si>
  <si>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</si>
  <si>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</si>
  <si>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</si>
  <si>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</si>
  <si>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</si>
  <si>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</si>
  <si>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</si>
  <si>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</si>
  <si>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</si>
  <si>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</si>
  <si>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</si>
  <si>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</si>
  <si>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</si>
  <si>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</si>
  <si>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</si>
  <si>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</si>
  <si>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</si>
  <si>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</si>
  <si>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</si>
  <si>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</si>
  <si>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</si>
  <si>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</si>
  <si>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</si>
  <si>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</si>
  <si>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</si>
  <si>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</si>
  <si>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</si>
  <si>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</si>
  <si>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</si>
  <si>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</si>
  <si>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</si>
  <si>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</si>
  <si>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</si>
  <si>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</si>
  <si>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</si>
  <si>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</si>
  <si>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</si>
  <si>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</si>
  <si>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</si>
  <si>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</si>
  <si>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</si>
  <si>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</si>
  <si>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</si>
  <si>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</si>
  <si>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</si>
  <si>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</si>
  <si>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</si>
  <si>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</si>
  <si>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</si>
  <si>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</si>
  <si>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</si>
  <si>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</si>
  <si>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</si>
  <si>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</si>
  <si>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</si>
  <si>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</si>
  <si>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</si>
  <si>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</si>
  <si>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</si>
  <si>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</si>
  <si>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</si>
  <si>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</si>
  <si>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</si>
  <si>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</si>
  <si>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</si>
  <si>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</si>
  <si>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</si>
  <si>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</si>
  <si>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</si>
  <si>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</si>
  <si>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</si>
  <si>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</si>
  <si>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</si>
  <si>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</si>
  <si>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</si>
  <si>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</si>
  <si>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</si>
  <si>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</si>
  <si>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</si>
  <si>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</si>
  <si>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</si>
  <si>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</si>
  <si>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</si>
  <si>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</si>
  <si>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</si>
  <si>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</si>
  <si>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</si>
  <si>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</si>
  <si>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</si>
  <si>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</si>
  <si>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</si>
  <si>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</si>
  <si>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</si>
  <si>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</si>
  <si>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</si>
  <si>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</si>
  <si>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</si>
  <si>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</si>
  <si>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</si>
  <si>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</si>
  <si>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</si>
  <si>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</si>
  <si>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</si>
  <si>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</si>
  <si>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</si>
  <si>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</si>
  <si>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</si>
  <si>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</si>
  <si>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</si>
  <si>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</si>
  <si>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</si>
  <si>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</si>
  <si>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</si>
  <si>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</si>
  <si>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</si>
  <si>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</si>
  <si>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</si>
  <si>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</si>
  <si>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</si>
  <si>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</si>
  <si>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</si>
  <si>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</si>
  <si>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</si>
  <si>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</si>
  <si>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</si>
  <si>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</si>
  <si>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</si>
  <si>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</si>
  <si>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</si>
  <si>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</si>
  <si>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</si>
  <si>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</si>
  <si>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</si>
  <si>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</si>
  <si>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</si>
  <si>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</si>
  <si>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</si>
  <si>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</si>
  <si>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</si>
  <si>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</si>
  <si>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</si>
  <si>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</si>
  <si>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</si>
  <si>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</si>
  <si>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</si>
  <si>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</si>
  <si>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</si>
  <si>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</si>
  <si>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</si>
  <si>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</si>
  <si>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</si>
  <si>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</si>
  <si>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</si>
  <si>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</si>
  <si>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</si>
  <si>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</si>
  <si>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</si>
  <si>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</si>
  <si>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</si>
  <si>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</si>
  <si>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</si>
  <si>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</si>
  <si>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</si>
  <si>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</si>
  <si>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</si>
  <si>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</si>
  <si>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</si>
  <si>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</si>
  <si>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</si>
  <si>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</si>
  <si>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</si>
  <si>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</si>
  <si>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</si>
  <si>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</si>
  <si>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</si>
  <si>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</si>
  <si>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</si>
  <si>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</si>
  <si>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</si>
  <si>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</si>
  <si>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</si>
  <si>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</si>
  <si>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</si>
  <si>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</si>
  <si>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</si>
  <si>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</si>
  <si>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</si>
  <si>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</si>
  <si>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</si>
  <si>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</si>
  <si>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</si>
  <si>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</si>
  <si>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</si>
  <si>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</si>
  <si>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</si>
  <si>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</si>
  <si>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</si>
  <si>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</si>
  <si>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</si>
  <si>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</si>
  <si>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</si>
  <si>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</si>
  <si>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</si>
  <si>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</si>
  <si>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</si>
  <si>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</si>
  <si>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</si>
  <si>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</si>
  <si>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</si>
  <si>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</si>
  <si>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</si>
  <si>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</si>
  <si>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</si>
  <si>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</si>
  <si>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</si>
  <si>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</si>
  <si>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</si>
  <si>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</si>
  <si>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</si>
  <si>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</si>
  <si>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</si>
  <si>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</si>
  <si>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</si>
  <si>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</si>
  <si>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</si>
  <si>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</si>
  <si>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</si>
  <si>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</si>
  <si>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</si>
  <si>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</si>
  <si>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</si>
  <si>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</si>
  <si>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</si>
  <si>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</si>
  <si>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</si>
  <si>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</si>
  <si>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</si>
  <si>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</si>
  <si>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</si>
  <si>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</si>
  <si>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</si>
  <si>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</si>
  <si>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</si>
  <si>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</si>
  <si>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</si>
  <si>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</si>
  <si>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</si>
  <si>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</si>
  <si>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</si>
  <si>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</si>
  <si>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</si>
  <si>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</si>
  <si>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</si>
  <si>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</si>
  <si>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</si>
  <si>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</si>
  <si>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</si>
  <si>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</si>
  <si>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</si>
  <si>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</si>
  <si>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</si>
  <si>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</si>
  <si>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</si>
  <si>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</si>
  <si>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</si>
  <si>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</si>
  <si>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</si>
  <si>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</si>
  <si>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</si>
  <si>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</si>
  <si>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</si>
  <si>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</si>
  <si>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</si>
  <si>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</si>
  <si>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</si>
  <si>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</si>
  <si>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</si>
  <si>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</si>
  <si>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</si>
  <si>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</si>
  <si>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</si>
  <si>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</si>
  <si>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</si>
  <si>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</si>
  <si>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</si>
  <si>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</si>
  <si>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</si>
  <si>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</si>
  <si>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</si>
  <si>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</si>
  <si>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</si>
  <si>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</si>
  <si>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</si>
  <si>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</si>
  <si>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</si>
  <si>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</si>
  <si>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</si>
  <si>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</si>
  <si>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</si>
  <si>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</si>
  <si>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</si>
  <si>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</si>
  <si>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</si>
  <si>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</si>
  <si>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</si>
  <si>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</si>
  <si>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</si>
  <si>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</si>
  <si>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</si>
  <si>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</si>
  <si>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</si>
  <si>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</si>
  <si>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</si>
  <si>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</si>
  <si>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</si>
  <si>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</si>
  <si>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</si>
  <si>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</si>
  <si>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</si>
  <si>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</si>
  <si>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</si>
  <si>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</si>
  <si>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</si>
  <si>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</si>
  <si>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</si>
  <si>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</si>
  <si>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</si>
  <si>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</si>
  <si>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</si>
  <si>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</si>
  <si>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</si>
  <si>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</si>
  <si>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</si>
  <si>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</si>
  <si>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</si>
  <si>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</si>
  <si>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</si>
  <si>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</si>
  <si>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</si>
  <si>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</si>
  <si>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</si>
  <si>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</si>
  <si>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</si>
  <si>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</si>
  <si>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</si>
  <si>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</si>
  <si>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</si>
  <si>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</si>
  <si>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</si>
  <si>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</si>
  <si>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</si>
  <si>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</si>
  <si>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</si>
  <si>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</si>
  <si>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</si>
  <si>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</si>
  <si>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</si>
  <si>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</si>
  <si>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</si>
  <si>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</si>
  <si>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</si>
  <si>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</si>
  <si>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</si>
  <si>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</si>
  <si>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</si>
  <si>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</si>
  <si>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</si>
  <si>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</si>
  <si>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</si>
  <si>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</si>
  <si>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</si>
  <si>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</si>
  <si>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</si>
  <si>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</si>
  <si>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</si>
  <si>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</si>
  <si>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</si>
  <si>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</si>
  <si>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</si>
  <si>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</si>
  <si>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</si>
  <si>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</si>
  <si>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</si>
  <si>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</si>
  <si>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</si>
  <si>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</si>
  <si>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</si>
  <si>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</si>
  <si>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</si>
  <si>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</si>
  <si>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</si>
  <si>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</si>
  <si>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</si>
  <si>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</si>
  <si>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</si>
  <si>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</si>
  <si>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</si>
  <si>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</si>
  <si>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</si>
  <si>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</si>
  <si>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</si>
  <si>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</si>
  <si>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</si>
  <si>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</si>
  <si>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</si>
  <si>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</si>
  <si>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</si>
  <si>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</si>
  <si>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</si>
  <si>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</si>
  <si>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</si>
  <si>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</si>
  <si>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</si>
  <si>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</si>
  <si>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</si>
  <si>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</si>
  <si>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</si>
  <si>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</si>
  <si>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</si>
  <si>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</si>
  <si>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</si>
  <si>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</si>
  <si>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</si>
  <si>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</si>
  <si>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</si>
  <si>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</si>
  <si>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</si>
  <si>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</si>
  <si>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</si>
  <si>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</si>
  <si>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</si>
  <si>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</si>
  <si>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</si>
  <si>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</si>
  <si>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</si>
  <si>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</si>
  <si>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</si>
  <si>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</si>
  <si>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</si>
  <si>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</si>
  <si>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</si>
  <si>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</si>
  <si>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</si>
  <si>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</si>
  <si>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</si>
  <si>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</si>
  <si>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</si>
  <si>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</si>
  <si>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</si>
  <si>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</si>
  <si>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</si>
  <si>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</si>
  <si>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</si>
  <si>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</si>
  <si>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</si>
  <si>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</si>
  <si>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</si>
  <si>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</si>
  <si>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</si>
  <si>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</si>
  <si>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</si>
  <si>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</si>
  <si>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</si>
  <si>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</si>
  <si>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</si>
  <si>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</si>
  <si>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</si>
  <si>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</si>
  <si>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</si>
  <si>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</si>
  <si>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</si>
  <si>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</si>
  <si>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</si>
  <si>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</si>
  <si>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</si>
  <si>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</si>
  <si>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</si>
  <si>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</si>
  <si>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</si>
  <si>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</si>
  <si>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</si>
  <si>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</si>
  <si>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</si>
  <si>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</si>
  <si>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</si>
  <si>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</si>
  <si>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</si>
  <si>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</si>
  <si>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</si>
  <si>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</si>
  <si>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</si>
  <si>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</si>
  <si>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</si>
  <si>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</si>
  <si>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</si>
  <si>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</si>
  <si>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</si>
  <si>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</si>
  <si>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</si>
  <si>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</si>
  <si>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</si>
  <si>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</si>
  <si>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</si>
  <si>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</si>
  <si>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</si>
  <si>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</si>
  <si>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</si>
  <si>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</si>
  <si>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</si>
  <si>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</si>
  <si>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</si>
  <si>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</si>
  <si>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</si>
  <si>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</si>
  <si>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</si>
  <si>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</si>
  <si>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</si>
  <si>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</si>
  <si>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</si>
  <si>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</si>
  <si>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</si>
  <si>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</si>
  <si>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</si>
  <si>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</si>
  <si>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</si>
  <si>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</si>
  <si>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</si>
  <si>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</si>
  <si>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</si>
  <si>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</si>
  <si>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</si>
  <si>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</si>
  <si>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</si>
  <si>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</si>
  <si>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</si>
  <si>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</si>
  <si>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</si>
  <si>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</si>
  <si>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</si>
  <si>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</si>
  <si>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</si>
  <si>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</si>
  <si>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</si>
  <si>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</si>
  <si>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</si>
  <si>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</si>
  <si>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</si>
  <si>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</si>
  <si>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</si>
  <si>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</si>
  <si>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</si>
  <si>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</si>
  <si>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</si>
  <si>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</si>
  <si>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</si>
  <si>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</si>
  <si>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</si>
  <si>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</si>
  <si>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</si>
  <si>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</si>
  <si>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</si>
  <si>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</si>
  <si>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</si>
  <si>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</si>
  <si>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</si>
  <si>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</si>
  <si>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</si>
  <si>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</si>
  <si>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</si>
  <si>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</si>
  <si>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</si>
  <si>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</si>
  <si>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</si>
  <si>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</si>
  <si>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</si>
  <si>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</si>
  <si>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</si>
  <si>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</si>
  <si>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</si>
  <si>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</si>
  <si>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</si>
  <si>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</si>
  <si>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</si>
  <si>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</si>
  <si>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</si>
  <si>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</si>
  <si>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</si>
  <si>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</si>
  <si>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</si>
  <si>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</si>
  <si>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</si>
  <si>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</si>
  <si>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</si>
  <si>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</si>
  <si>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</si>
  <si>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</si>
  <si>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</si>
  <si>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</si>
  <si>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</si>
  <si>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</si>
  <si>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</si>
  <si>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</si>
  <si>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</si>
  <si>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</si>
  <si>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</si>
  <si>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</si>
  <si>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</si>
  <si>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</si>
  <si>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</si>
  <si>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</si>
  <si>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</si>
  <si>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</si>
  <si>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</si>
  <si>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</si>
  <si>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</si>
  <si>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</si>
  <si>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</si>
  <si>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</si>
  <si>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</si>
  <si>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</si>
  <si>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</si>
  <si>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</si>
  <si>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</si>
  <si>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</si>
  <si>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</si>
  <si>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</si>
  <si>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</si>
  <si>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</si>
  <si>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</si>
  <si>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</si>
  <si>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</si>
  <si>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</si>
  <si>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</si>
  <si>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</si>
  <si>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</si>
  <si>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</si>
  <si>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</si>
  <si>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</si>
  <si>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</si>
  <si>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</si>
  <si>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</si>
  <si>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</si>
  <si>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</si>
  <si>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</si>
  <si>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</si>
  <si>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</si>
  <si>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</si>
  <si>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</si>
  <si>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</si>
  <si>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</si>
  <si>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</si>
  <si>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</si>
  <si>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</si>
  <si>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</si>
  <si>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</si>
  <si>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</si>
  <si>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</si>
  <si>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</si>
  <si>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</si>
  <si>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</si>
  <si>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</si>
  <si>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</si>
  <si>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</si>
  <si>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</si>
  <si>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</si>
  <si>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</si>
  <si>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</si>
  <si>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</si>
  <si>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</si>
  <si>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</si>
  <si>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</si>
  <si>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</si>
  <si>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</si>
  <si>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</si>
  <si>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</si>
  <si>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</si>
  <si>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</si>
  <si>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</si>
  <si>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</si>
  <si>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</si>
  <si>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</si>
  <si>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</si>
  <si>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</si>
  <si>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</si>
  <si>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</si>
  <si>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</si>
  <si>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</si>
  <si>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</si>
  <si>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</si>
  <si>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</si>
  <si>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</si>
  <si>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</si>
  <si>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</si>
  <si>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</si>
  <si>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</si>
  <si>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</si>
  <si>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</si>
  <si>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</si>
  <si>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</si>
  <si>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</si>
  <si>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</si>
  <si>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</si>
  <si>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</si>
  <si>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</si>
  <si>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</si>
  <si>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</si>
  <si>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</si>
  <si>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</si>
  <si>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</si>
  <si>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</si>
  <si>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</si>
  <si>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</si>
  <si>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</si>
  <si>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</si>
  <si>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</si>
  <si>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</si>
  <si>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</si>
  <si>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</si>
  <si>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</si>
  <si>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</si>
  <si>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</si>
  <si>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</si>
  <si>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</si>
  <si>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</si>
  <si>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</si>
  <si>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</si>
  <si>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</si>
  <si>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</si>
  <si>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</si>
  <si>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</si>
  <si>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</si>
  <si>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</si>
  <si>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</si>
  <si>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</si>
  <si>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</si>
  <si>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</si>
  <si>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</si>
  <si>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</si>
  <si>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</si>
  <si>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</si>
  <si>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</si>
  <si>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</si>
  <si>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</si>
  <si>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</si>
  <si>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</si>
  <si>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</si>
  <si>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</si>
  <si>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</si>
  <si>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</si>
  <si>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</si>
  <si>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</si>
  <si>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</si>
  <si>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</si>
  <si>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</si>
  <si>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</si>
  <si>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</si>
  <si>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</si>
  <si>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</si>
  <si>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</si>
  <si>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</si>
  <si>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</si>
  <si>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</si>
  <si>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</si>
  <si>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</si>
  <si>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</si>
  <si>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</si>
  <si>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</si>
  <si>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</si>
  <si>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</si>
  <si>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</si>
  <si>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</si>
  <si>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</si>
  <si>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</si>
  <si>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</si>
  <si>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</si>
  <si>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</si>
  <si>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</si>
  <si>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</si>
  <si>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</si>
  <si>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</si>
  <si>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</si>
  <si>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</si>
  <si>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</si>
  <si>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</si>
  <si>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</si>
  <si>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</si>
  <si>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</si>
  <si>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</si>
  <si>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</si>
  <si>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</si>
  <si>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</si>
  <si>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</si>
  <si>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</si>
  <si>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</si>
  <si>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</si>
  <si>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</si>
  <si>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</si>
  <si>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</si>
  <si>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</si>
  <si>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</si>
  <si>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</si>
  <si>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</si>
  <si>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</si>
  <si>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</si>
  <si>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</si>
  <si>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</si>
  <si>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</si>
  <si>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</si>
  <si>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</si>
  <si>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</si>
  <si>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</si>
  <si>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</si>
  <si>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</si>
  <si>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</si>
  <si>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</si>
  <si>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</si>
  <si>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</si>
  <si>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</si>
  <si>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</si>
  <si>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</si>
  <si>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</si>
  <si>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</si>
  <si>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</si>
  <si>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</si>
  <si>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</si>
  <si>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</si>
  <si>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</si>
  <si>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</si>
  <si>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</si>
  <si>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</si>
  <si>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</si>
  <si>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</si>
  <si>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</si>
  <si>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</si>
  <si>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</si>
  <si>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</si>
  <si>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</si>
  <si>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</si>
  <si>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</si>
  <si>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</si>
  <si>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</si>
  <si>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</si>
  <si>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</si>
  <si>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</si>
  <si>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</si>
  <si>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</si>
  <si>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</si>
  <si>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</si>
  <si>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</si>
  <si>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</si>
  <si>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</si>
  <si>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</si>
  <si>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</si>
  <si>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</si>
  <si>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</si>
  <si>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</si>
  <si>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</si>
  <si>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</si>
  <si>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</si>
  <si>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</si>
  <si>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</si>
  <si>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</si>
  <si>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</si>
  <si>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</si>
  <si>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</si>
  <si>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</si>
  <si>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</si>
  <si>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</si>
  <si>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</si>
  <si>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</si>
  <si>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</si>
  <si>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</si>
  <si>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</si>
  <si>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</si>
  <si>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</si>
  <si>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</si>
  <si>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</si>
  <si>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</si>
  <si>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</si>
  <si>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</si>
  <si>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</si>
  <si>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</si>
  <si>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</si>
  <si>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</si>
  <si>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</si>
  <si>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</si>
  <si>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</si>
  <si>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</si>
  <si>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</si>
  <si>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</si>
  <si>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</si>
  <si>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</si>
  <si>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</si>
  <si>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</si>
  <si>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</si>
  <si>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</si>
  <si>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</si>
  <si>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</si>
  <si>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</si>
  <si>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</si>
  <si>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</si>
  <si>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</si>
  <si>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</si>
  <si>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</si>
  <si>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</si>
  <si>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</si>
  <si>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</si>
  <si>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</si>
  <si>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</si>
  <si>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</si>
  <si>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</si>
  <si>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</si>
  <si>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</si>
  <si>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</si>
  <si>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</si>
  <si>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</si>
  <si>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</si>
  <si>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</si>
  <si>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</si>
  <si>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</si>
  <si>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</si>
  <si>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</si>
  <si>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</si>
  <si>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</si>
  <si>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</si>
  <si>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</si>
  <si>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</si>
  <si>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</si>
  <si>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</si>
  <si>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</si>
  <si>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</si>
  <si>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</si>
  <si>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</si>
  <si>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</si>
  <si>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</si>
  <si>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</si>
  <si>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</si>
  <si>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</si>
  <si>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</si>
  <si>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</si>
  <si>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</si>
  <si>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</si>
  <si>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</si>
  <si>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</si>
  <si>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</si>
  <si>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</si>
  <si>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</si>
  <si>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</si>
  <si>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</si>
  <si>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</si>
  <si>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</si>
  <si>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</si>
  <si>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</si>
  <si>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</si>
  <si>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</si>
  <si>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</si>
  <si>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</si>
  <si>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</si>
  <si>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</si>
  <si>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</si>
  <si>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</si>
  <si>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</si>
  <si>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</si>
  <si>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</si>
  <si>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</si>
  <si>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</si>
  <si>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</si>
  <si>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</si>
  <si>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</si>
  <si>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</si>
  <si>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</si>
  <si>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</si>
  <si>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</si>
  <si>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</si>
  <si>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</si>
  <si>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</si>
  <si>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</si>
  <si>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</si>
  <si>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</si>
  <si>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</si>
  <si>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</si>
  <si>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</si>
  <si>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</si>
  <si>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</si>
  <si>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</si>
  <si>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</si>
  <si>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</si>
  <si>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</si>
  <si>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</si>
  <si>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</si>
  <si>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</si>
  <si>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</si>
  <si>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</si>
  <si>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</si>
  <si>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</si>
  <si>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</si>
  <si>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</si>
  <si>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</si>
  <si>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</si>
  <si>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</si>
  <si>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</si>
  <si>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</si>
  <si>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</si>
  <si>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</si>
  <si>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</si>
  <si>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</si>
  <si>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</si>
  <si>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</si>
  <si>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</si>
  <si>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</si>
  <si>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</si>
  <si>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</si>
  <si>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</si>
  <si>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</si>
  <si>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</si>
  <si>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</si>
  <si>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</si>
  <si>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</si>
  <si>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</si>
  <si>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</si>
  <si>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</si>
  <si>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</si>
  <si>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</si>
  <si>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</si>
  <si>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</si>
  <si>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</si>
  <si>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</si>
  <si>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</si>
  <si>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</si>
  <si>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</si>
  <si>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</si>
  <si>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</si>
  <si>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</si>
  <si>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</si>
  <si>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</si>
  <si>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</si>
  <si>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</si>
  <si>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</si>
  <si>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</si>
  <si>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</si>
  <si>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</si>
  <si>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</si>
  <si>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</si>
  <si>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</si>
  <si>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</si>
  <si>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</si>
  <si>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</si>
  <si>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</si>
  <si>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</si>
  <si>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</si>
  <si>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</si>
  <si>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</si>
  <si>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</si>
  <si>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</si>
  <si>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</si>
  <si>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</si>
  <si>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</si>
  <si>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</si>
  <si>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</si>
  <si>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</si>
  <si>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</si>
  <si>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</si>
  <si>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</si>
  <si>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</si>
  <si>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</si>
  <si>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</si>
  <si>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</si>
  <si>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</si>
  <si>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</si>
  <si>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</si>
  <si>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</si>
  <si>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</si>
  <si>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</si>
  <si>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</si>
  <si>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</si>
  <si>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</si>
  <si>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</si>
  <si>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</si>
  <si>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</si>
  <si>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</si>
  <si>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</si>
  <si>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</si>
  <si>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</si>
  <si>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</si>
  <si>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</si>
  <si>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</si>
  <si>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</si>
  <si>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</si>
  <si>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</si>
  <si>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</si>
  <si>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</si>
  <si>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</si>
  <si>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</si>
  <si>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</si>
  <si>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</si>
  <si>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</si>
  <si>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</si>
  <si>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</si>
  <si>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</si>
  <si>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</si>
  <si>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</si>
  <si>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</si>
  <si>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</si>
  <si>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</si>
  <si>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</si>
  <si>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</si>
  <si>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</si>
  <si>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</si>
  <si>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</si>
  <si>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</si>
  <si>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</si>
  <si>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</si>
  <si>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</si>
  <si>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</si>
  <si>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</si>
  <si>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</si>
  <si>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</si>
  <si>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</si>
  <si>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</si>
  <si>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</si>
  <si>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</si>
  <si>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</si>
  <si>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</si>
  <si>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</si>
  <si>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</si>
  <si>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</si>
  <si>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</si>
  <si>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</si>
  <si>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</si>
  <si>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</si>
  <si>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</si>
  <si>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</si>
  <si>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</si>
  <si>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</si>
  <si>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</si>
  <si>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</si>
  <si>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</si>
  <si>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</si>
  <si>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</si>
  <si>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</si>
  <si>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</si>
  <si>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</si>
  <si>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</si>
  <si>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</si>
  <si>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</si>
  <si>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</si>
  <si>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</si>
  <si>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</si>
  <si>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</si>
  <si>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</si>
  <si>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</si>
  <si>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</si>
  <si>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</si>
  <si>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</si>
  <si>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</si>
  <si>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</si>
  <si>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</si>
  <si>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</si>
  <si>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</si>
  <si>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</si>
  <si>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</si>
  <si>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</si>
  <si>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</si>
  <si>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</si>
  <si>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</si>
  <si>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</si>
  <si>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</si>
  <si>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</si>
  <si>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</si>
  <si>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</si>
  <si>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</si>
  <si>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</si>
  <si>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</si>
  <si>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</si>
  <si>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</si>
  <si>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</si>
  <si>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</si>
  <si>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</si>
  <si>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</si>
  <si>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</si>
  <si>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</si>
  <si>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</si>
  <si>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</si>
  <si>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</si>
  <si>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</si>
  <si>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</si>
  <si>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</si>
  <si>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</si>
  <si>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</si>
  <si>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</si>
  <si>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</si>
  <si>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</si>
  <si>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</si>
  <si>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</si>
  <si>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</si>
  <si>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</si>
  <si>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</si>
  <si>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</si>
  <si>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</si>
  <si>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</si>
  <si>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</si>
  <si>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</si>
  <si>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</si>
  <si>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</si>
  <si>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</si>
  <si>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</si>
  <si>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</si>
  <si>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</si>
  <si>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</si>
  <si>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</si>
  <si>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</si>
  <si>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</si>
  <si>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</si>
  <si>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</si>
  <si>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</si>
  <si>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</si>
  <si>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</si>
  <si>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</si>
  <si>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</si>
  <si>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</si>
  <si>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</si>
  <si>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</si>
  <si>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</si>
  <si>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</si>
  <si>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</si>
  <si>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</si>
  <si>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</si>
  <si>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</si>
  <si>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</si>
  <si>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</si>
  <si>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</si>
  <si>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</si>
  <si>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</si>
  <si>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</si>
  <si>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</si>
  <si>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</si>
  <si>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</si>
  <si>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</si>
  <si>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</si>
  <si>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</si>
  <si>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</si>
  <si>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</si>
  <si>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</si>
  <si>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</si>
  <si>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</si>
  <si>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</si>
  <si>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</si>
  <si>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</si>
  <si>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</si>
  <si>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</si>
  <si>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</si>
  <si>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</si>
  <si>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</si>
  <si>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</si>
  <si>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</si>
  <si>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</si>
  <si>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</si>
  <si>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</si>
  <si>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</si>
  <si>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</si>
  <si>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</si>
  <si>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</si>
  <si>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</si>
  <si>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</si>
  <si>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</si>
  <si>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</si>
  <si>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</si>
  <si>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</si>
  <si>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</si>
  <si>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</si>
  <si>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</si>
  <si>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</si>
  <si>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</si>
  <si>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</si>
  <si>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</si>
  <si>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</si>
  <si>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</si>
  <si>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</si>
  <si>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</si>
  <si>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</si>
  <si>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</si>
  <si>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</si>
  <si>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</si>
  <si>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</si>
  <si>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</si>
  <si>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</si>
  <si>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</si>
  <si>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</si>
  <si>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</si>
  <si>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</si>
  <si>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</si>
  <si>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</si>
  <si>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</si>
  <si>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</si>
  <si>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</si>
  <si>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</si>
  <si>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</si>
  <si>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</si>
  <si>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</si>
  <si>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</si>
  <si>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</si>
  <si>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</si>
  <si>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</si>
  <si>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</si>
  <si>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</si>
  <si>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</si>
  <si>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</si>
  <si>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</si>
  <si>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</si>
  <si>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</si>
  <si>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</si>
  <si>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</si>
  <si>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</si>
  <si>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</si>
  <si>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</si>
  <si>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</si>
  <si>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</si>
  <si>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</si>
  <si>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</si>
  <si>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</si>
  <si>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</si>
  <si>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</si>
  <si>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</si>
  <si>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</si>
  <si>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</si>
  <si>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</si>
  <si>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</si>
  <si>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</si>
  <si>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</si>
  <si>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</si>
  <si>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</si>
  <si>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</si>
  <si>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</si>
  <si>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</si>
  <si>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</si>
  <si>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</si>
  <si>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</si>
  <si>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</si>
  <si>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</si>
  <si>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</si>
  <si>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</si>
  <si>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</si>
  <si>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</si>
  <si>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</si>
  <si>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</si>
  <si>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</si>
  <si>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</si>
  <si>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</si>
  <si>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</si>
  <si>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</si>
  <si>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</si>
  <si>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</si>
  <si>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</si>
  <si>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</si>
  <si>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</si>
  <si>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</si>
  <si>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</si>
  <si>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</si>
  <si>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</si>
  <si>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</si>
  <si>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</si>
  <si>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</si>
  <si>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</si>
  <si>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</si>
  <si>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</si>
  <si>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</si>
  <si>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</si>
  <si>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</si>
  <si>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</si>
  <si>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</si>
  <si>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</si>
  <si>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</si>
  <si>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</si>
  <si>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</si>
  <si>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</si>
  <si>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</si>
  <si>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</si>
  <si>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</si>
  <si>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</si>
  <si>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</si>
  <si>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</si>
  <si>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</si>
  <si>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</si>
  <si>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</si>
  <si>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</si>
  <si>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</si>
  <si>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</si>
  <si>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</si>
  <si>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</si>
  <si>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</si>
  <si>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</si>
  <si>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</si>
  <si>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</si>
  <si>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</si>
  <si>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</si>
  <si>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</si>
  <si>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</si>
  <si>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</si>
  <si>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</si>
  <si>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</si>
  <si>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</si>
  <si>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</si>
  <si>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</si>
  <si>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</si>
  <si>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</si>
  <si>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</si>
  <si>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</si>
  <si>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</si>
  <si>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</si>
  <si>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</si>
  <si>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</si>
  <si>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</si>
  <si>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</si>
  <si>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</si>
  <si>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</si>
  <si>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</si>
  <si>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</si>
  <si>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</si>
  <si>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</si>
  <si>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</si>
  <si>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</si>
  <si>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</si>
  <si>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</si>
  <si>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</si>
  <si>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</si>
  <si>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</si>
  <si>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</si>
  <si>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</si>
  <si>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</si>
  <si>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</si>
  <si>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</si>
  <si>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</si>
  <si>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</si>
  <si>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</si>
  <si>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</si>
  <si>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</si>
  <si>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</si>
  <si>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</si>
  <si>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</si>
  <si>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</si>
  <si>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</si>
  <si>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</si>
  <si>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</si>
  <si>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</si>
  <si>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</si>
  <si>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</si>
  <si>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</si>
  <si>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</si>
  <si>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</si>
  <si>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</si>
  <si>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</si>
  <si>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</si>
  <si>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</si>
  <si>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</si>
  <si>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</si>
  <si>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</si>
  <si>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</si>
  <si>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</si>
  <si>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</si>
  <si>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</si>
  <si>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</si>
  <si>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</si>
  <si>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</si>
  <si>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</si>
  <si>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</si>
  <si>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</si>
  <si>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</si>
  <si>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</si>
  <si>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</si>
  <si>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</si>
  <si>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</si>
  <si>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</si>
  <si>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</si>
  <si>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</si>
  <si>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</si>
  <si>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</si>
  <si>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</si>
  <si>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</si>
  <si>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</si>
  <si>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</si>
  <si>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</si>
  <si>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</si>
  <si>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</si>
  <si>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</si>
  <si>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</si>
  <si>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</si>
  <si>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</si>
  <si>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</si>
  <si>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</si>
  <si>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</si>
  <si>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</si>
  <si>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</si>
  <si>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</si>
  <si>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</si>
  <si>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</si>
  <si>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</si>
  <si>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</si>
  <si>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</si>
  <si>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</si>
  <si>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</si>
  <si>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</si>
  <si>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</si>
  <si>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</si>
  <si>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</si>
  <si>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</si>
  <si>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</si>
  <si>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</si>
  <si>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</si>
  <si>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</si>
  <si>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</si>
  <si>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</si>
  <si>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</si>
  <si>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</si>
  <si>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</si>
  <si>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</si>
  <si>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</si>
  <si>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</si>
  <si>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</si>
  <si>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</si>
  <si>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</si>
  <si>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</si>
  <si>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</si>
  <si>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</si>
  <si>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</si>
  <si>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</si>
  <si>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</si>
  <si>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</si>
  <si>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</si>
  <si>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</si>
  <si>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</si>
  <si>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</si>
  <si>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</si>
  <si>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</si>
  <si>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</si>
  <si>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</si>
  <si>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</si>
  <si>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</si>
  <si>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</si>
  <si>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</si>
  <si>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</si>
  <si>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</si>
  <si>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</si>
  <si>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</si>
  <si>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</si>
  <si>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</si>
  <si>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</si>
  <si>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</si>
  <si>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</si>
  <si>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</si>
  <si>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</si>
  <si>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</si>
  <si>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</si>
  <si>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</si>
  <si>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</si>
  <si>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</si>
  <si>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</si>
  <si>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</si>
  <si>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</si>
  <si>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</si>
  <si>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</si>
  <si>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</si>
  <si>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</si>
  <si>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</si>
  <si>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</si>
  <si>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</si>
  <si>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</si>
  <si>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</si>
  <si>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</si>
  <si>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</si>
  <si>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</si>
  <si>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</si>
  <si>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</si>
  <si>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</si>
  <si>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</si>
  <si>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</si>
  <si>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</si>
  <si>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</si>
  <si>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</si>
  <si>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</si>
  <si>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</si>
  <si>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</si>
  <si>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</si>
  <si>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</si>
  <si>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</si>
  <si>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</si>
  <si>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</si>
  <si>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</si>
  <si>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</si>
  <si>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</si>
  <si>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</si>
  <si>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</si>
  <si>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</si>
  <si>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</si>
  <si>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</si>
  <si>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</si>
  <si>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</si>
  <si>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</si>
  <si>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</si>
  <si>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</si>
  <si>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</si>
  <si>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</si>
  <si>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</si>
  <si>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</si>
  <si>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</si>
  <si>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</si>
  <si>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</si>
  <si>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</si>
  <si>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</si>
  <si>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</si>
  <si>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</si>
  <si>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</si>
  <si>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</si>
  <si>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</si>
  <si>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</si>
  <si>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</si>
  <si>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</si>
  <si>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</si>
  <si>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</si>
  <si>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</si>
  <si>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</si>
  <si>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</si>
  <si>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</si>
  <si>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</si>
  <si>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</si>
  <si>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</si>
  <si>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</si>
  <si>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</si>
  <si>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</si>
  <si>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</si>
  <si>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</si>
  <si>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</si>
  <si>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</si>
  <si>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</si>
  <si>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</si>
  <si>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</si>
  <si>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</si>
  <si>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</si>
  <si>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</si>
  <si>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</si>
  <si>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</si>
  <si>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</si>
  <si>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</si>
  <si>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</si>
  <si>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</si>
  <si>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</si>
  <si>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</si>
  <si>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</si>
  <si>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</si>
  <si>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</si>
  <si>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</si>
  <si>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</si>
  <si>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</si>
  <si>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</si>
  <si>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</si>
  <si>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</si>
  <si>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</si>
  <si>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</si>
  <si>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</si>
  <si>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</si>
  <si>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</si>
  <si>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</si>
  <si>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</si>
  <si>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</si>
  <si>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</si>
  <si>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</si>
  <si>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</si>
  <si>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</si>
  <si>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</si>
  <si>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</si>
  <si>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</si>
  <si>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</si>
  <si>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</si>
  <si>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</si>
  <si>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</si>
  <si>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</si>
  <si>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</si>
  <si>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</si>
  <si>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</si>
  <si>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</si>
  <si>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</si>
  <si>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</si>
  <si>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</si>
  <si>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</si>
  <si>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</si>
  <si>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</si>
  <si>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</si>
  <si>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</si>
  <si>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</si>
  <si>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</si>
  <si>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</si>
  <si>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</si>
  <si>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</si>
  <si>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</si>
  <si>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</si>
  <si>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</si>
  <si>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</si>
  <si>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</si>
  <si>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</si>
  <si>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</si>
  <si>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</si>
  <si>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</si>
  <si>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</si>
  <si>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</si>
  <si>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</si>
  <si>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</si>
  <si>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</si>
  <si>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</si>
  <si>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</si>
  <si>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</si>
  <si>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</si>
  <si>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</si>
  <si>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</si>
  <si>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</si>
  <si>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</si>
  <si>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</si>
  <si>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</si>
  <si>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</si>
  <si>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</si>
  <si>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</si>
  <si>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</si>
  <si>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</si>
  <si>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</si>
  <si>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</si>
  <si>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</si>
  <si>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</si>
  <si>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</si>
  <si>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</si>
  <si>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</si>
  <si>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</si>
  <si>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</si>
  <si>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</si>
  <si>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</si>
  <si>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</si>
  <si>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</si>
  <si>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</si>
  <si>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</si>
  <si>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</si>
  <si>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</si>
  <si>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</si>
  <si>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</si>
  <si>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</si>
  <si>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</si>
  <si>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</si>
  <si>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</si>
  <si>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</si>
  <si>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</si>
  <si>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</si>
  <si>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</si>
  <si>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</si>
  <si>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</si>
  <si>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</si>
  <si>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</si>
  <si>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</si>
  <si>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</si>
  <si>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</si>
  <si>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</si>
  <si>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</si>
  <si>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</si>
  <si>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</si>
  <si>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</si>
  <si>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</si>
  <si>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</si>
  <si>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</si>
  <si>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</si>
  <si>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</si>
  <si>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</si>
  <si>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</si>
  <si>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</si>
  <si>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</si>
  <si>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</si>
  <si>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</si>
  <si>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</si>
  <si>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</si>
  <si>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</si>
  <si>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</si>
  <si>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</si>
  <si>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</si>
  <si>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</si>
  <si>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</si>
  <si>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</si>
  <si>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</si>
  <si>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</si>
  <si>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</si>
  <si>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</si>
  <si>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</si>
  <si>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</si>
  <si>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</si>
  <si>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</si>
  <si>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</si>
  <si>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</si>
  <si>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</si>
  <si>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</si>
  <si>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</si>
  <si>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</si>
  <si>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</si>
  <si>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</si>
  <si>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</si>
  <si>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</si>
  <si>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</si>
  <si>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</si>
  <si>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</si>
  <si>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</si>
  <si>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</si>
  <si>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</si>
  <si>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</si>
  <si>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</si>
  <si>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</si>
  <si>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</si>
  <si>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</si>
  <si>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</si>
  <si>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</si>
  <si>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</si>
  <si>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</si>
  <si>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</si>
  <si>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</si>
  <si>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</si>
  <si>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</si>
  <si>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</si>
  <si>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</si>
  <si>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</si>
  <si>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</si>
  <si>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</si>
  <si>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</si>
  <si>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</si>
  <si>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</si>
  <si>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</si>
  <si>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</si>
  <si>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</si>
  <si>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</si>
  <si>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</si>
  <si>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</si>
  <si>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</si>
  <si>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</si>
  <si>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</si>
  <si>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</si>
  <si>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</si>
  <si>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</si>
  <si>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</si>
  <si>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</si>
  <si>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</si>
  <si>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</si>
  <si>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</si>
  <si>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</si>
  <si>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</si>
  <si>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</si>
  <si>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</si>
  <si>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</si>
  <si>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</si>
  <si>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</si>
  <si>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</si>
  <si>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</si>
  <si>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</si>
  <si>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</si>
  <si>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</si>
  <si>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</si>
  <si>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</si>
  <si>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</si>
  <si>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</si>
  <si>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</si>
  <si>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</si>
  <si>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</si>
  <si>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</si>
  <si>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</si>
  <si>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</si>
  <si>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</si>
  <si>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</si>
  <si>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</si>
  <si>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</si>
  <si>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</si>
  <si>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</si>
  <si>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</si>
  <si>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</si>
  <si>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</si>
  <si>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</si>
  <si>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</si>
  <si>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</si>
  <si>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</si>
  <si>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</si>
  <si>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</si>
  <si>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</si>
  <si>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</si>
  <si>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</si>
  <si>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</si>
  <si>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</si>
  <si>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</si>
  <si>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</si>
  <si>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</si>
  <si>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</si>
  <si>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</si>
  <si>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</si>
  <si>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</si>
  <si>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</si>
  <si>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</si>
  <si>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</si>
  <si>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</si>
  <si>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</si>
  <si>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</si>
  <si>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</si>
  <si>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</si>
  <si>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</si>
  <si>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</si>
  <si>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</si>
  <si>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</si>
  <si>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</si>
  <si>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</si>
  <si>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</si>
  <si>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</si>
  <si>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</si>
  <si>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</si>
  <si>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</si>
  <si>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</si>
  <si>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</si>
  <si>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</si>
  <si>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</si>
  <si>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</si>
  <si>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</si>
  <si>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</si>
  <si>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</si>
  <si>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</si>
  <si>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</si>
  <si>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</si>
  <si>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</si>
  <si>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</si>
  <si>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</si>
  <si>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</si>
  <si>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</si>
  <si>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</si>
  <si>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</si>
  <si>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</si>
  <si>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</si>
  <si>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</si>
  <si>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</si>
  <si>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</si>
  <si>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</si>
  <si>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</si>
  <si>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</si>
  <si>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</si>
  <si>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</si>
  <si>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</si>
  <si>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</si>
  <si>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</si>
  <si>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</si>
  <si>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</si>
  <si>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</si>
  <si>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</si>
  <si>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</si>
  <si>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</si>
  <si>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</si>
  <si>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</si>
  <si>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</si>
  <si>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</si>
  <si>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</si>
  <si>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</si>
  <si>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</si>
  <si>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</si>
  <si>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</si>
  <si>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</si>
  <si>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</si>
  <si>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</si>
  <si>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</si>
  <si>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</si>
  <si>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</si>
  <si>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</si>
  <si>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</si>
  <si>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</si>
  <si>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</si>
  <si>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</si>
  <si>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</si>
  <si>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</si>
  <si>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</si>
  <si>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</si>
  <si>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</si>
  <si>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</si>
  <si>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</si>
  <si>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</si>
  <si>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</si>
  <si>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</si>
  <si>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</si>
  <si>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</si>
  <si>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</si>
  <si>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</si>
  <si>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</si>
  <si>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</si>
  <si>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</si>
  <si>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</si>
  <si>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</si>
  <si>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</si>
  <si>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</si>
  <si>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</si>
  <si>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</si>
  <si>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</si>
  <si>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</si>
  <si>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</si>
  <si>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</si>
  <si>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</si>
  <si>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</si>
  <si>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</si>
  <si>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</si>
  <si>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</si>
  <si>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</si>
  <si>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</si>
  <si>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</si>
  <si>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</si>
  <si>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</si>
  <si>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</si>
  <si>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</si>
  <si>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</si>
  <si>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</si>
  <si>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</si>
  <si>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</si>
  <si>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</si>
  <si>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</si>
  <si>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</si>
  <si>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</si>
  <si>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</si>
  <si>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</si>
  <si>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</si>
  <si>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</si>
  <si>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</si>
  <si>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</si>
  <si>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</si>
  <si>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</si>
  <si>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</si>
  <si>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</si>
  <si>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</si>
  <si>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</si>
  <si>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</si>
  <si>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</si>
  <si>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</si>
  <si>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</si>
  <si>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</si>
  <si>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</si>
  <si>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</si>
  <si>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</si>
  <si>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</si>
  <si>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</si>
  <si>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</si>
  <si>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</si>
  <si>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</si>
  <si>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</si>
  <si>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</si>
  <si>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</si>
  <si>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</si>
  <si>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</si>
  <si>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</si>
  <si>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</si>
  <si>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</si>
  <si>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</si>
  <si>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</si>
  <si>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</si>
  <si>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</si>
  <si>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</si>
  <si>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</si>
  <si>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</si>
  <si>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</si>
  <si>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</si>
  <si>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</si>
  <si>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</si>
  <si>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</si>
  <si>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</si>
  <si>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</si>
  <si>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</si>
  <si>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</si>
  <si>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</si>
  <si>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</si>
  <si>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</si>
  <si>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</si>
  <si>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</si>
  <si>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</si>
  <si>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</si>
  <si>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</si>
  <si>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</si>
  <si>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</si>
  <si>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</si>
  <si>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</si>
  <si>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</si>
  <si>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</si>
  <si>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</si>
  <si>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</si>
  <si>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</si>
  <si>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</si>
  <si>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</si>
  <si>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</si>
  <si>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</si>
  <si>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</si>
  <si>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</si>
  <si>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</si>
  <si>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</si>
  <si>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</si>
  <si>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</si>
  <si>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</si>
  <si>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</si>
  <si>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</si>
  <si>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</si>
  <si>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</si>
  <si>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</si>
  <si>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</si>
  <si>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</si>
  <si>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</si>
  <si>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</si>
  <si>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</si>
  <si>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</si>
  <si>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</si>
  <si>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</si>
  <si>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</si>
  <si>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</si>
  <si>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</si>
  <si>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</si>
  <si>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</si>
  <si>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</si>
  <si>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</si>
  <si>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</si>
  <si>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</si>
  <si>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</si>
  <si>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</si>
  <si>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</si>
  <si>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</si>
  <si>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</si>
  <si>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</si>
  <si>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</si>
  <si>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</si>
  <si>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</si>
  <si>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</si>
  <si>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</si>
  <si>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</si>
  <si>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</si>
  <si>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</si>
  <si>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</si>
  <si>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</si>
  <si>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</si>
  <si>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</si>
  <si>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</si>
  <si>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</si>
  <si>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</si>
  <si>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</si>
  <si>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</si>
  <si>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</si>
  <si>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</si>
  <si>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</si>
  <si>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</si>
  <si>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</si>
  <si>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</si>
  <si>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</si>
  <si>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</si>
  <si>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</si>
  <si>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</si>
  <si>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</si>
  <si>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</si>
  <si>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</si>
  <si>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</si>
  <si>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</si>
  <si>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</si>
  <si>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</si>
  <si>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</si>
  <si>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</si>
  <si>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</si>
  <si>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</si>
  <si>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</si>
  <si>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</si>
  <si>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</si>
  <si>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</si>
  <si>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</si>
  <si>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</si>
  <si>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</si>
  <si>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</si>
  <si>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</si>
  <si>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</si>
  <si>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</si>
  <si>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</si>
  <si>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</si>
  <si>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</si>
  <si>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</si>
  <si>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</si>
  <si>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</si>
  <si>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</si>
  <si>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</si>
  <si>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</si>
  <si>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</si>
  <si>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</si>
  <si>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</si>
  <si>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</si>
  <si>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</si>
  <si>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</si>
  <si>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</si>
  <si>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</si>
  <si>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</si>
  <si>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</si>
  <si>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</si>
  <si>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</si>
  <si>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</si>
  <si>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</si>
  <si>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</si>
  <si>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</si>
  <si>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</si>
  <si>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</si>
  <si>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</si>
  <si>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</si>
  <si>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</si>
  <si>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</si>
  <si>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</si>
  <si>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</si>
  <si>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</si>
  <si>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</si>
  <si>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</si>
  <si>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</si>
  <si>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</si>
  <si>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</si>
  <si>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</si>
  <si>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</si>
  <si>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</si>
  <si>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</si>
  <si>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</si>
  <si>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</si>
  <si>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</si>
  <si>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</si>
  <si>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</si>
  <si>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</si>
  <si>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</si>
  <si>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</si>
  <si>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</si>
  <si>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</si>
  <si>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</si>
  <si>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</si>
  <si>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</si>
  <si>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</si>
  <si>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</si>
  <si>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</si>
  <si>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</si>
  <si>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</si>
  <si>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</si>
  <si>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</si>
  <si>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</si>
  <si>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</si>
  <si>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</si>
  <si>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</si>
  <si>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</si>
  <si>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</si>
  <si>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</si>
  <si>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</si>
  <si>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</si>
  <si>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</si>
  <si>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</si>
  <si>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</si>
  <si>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</si>
  <si>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</si>
  <si>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</si>
  <si>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</si>
  <si>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</si>
  <si>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</si>
  <si>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</si>
  <si>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</si>
  <si>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</si>
  <si>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</si>
  <si>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</si>
  <si>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</si>
  <si>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</si>
  <si>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</si>
  <si>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</si>
  <si>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</si>
  <si>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</si>
  <si>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</si>
  <si>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</si>
  <si>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</si>
  <si>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</si>
  <si>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</si>
  <si>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</si>
  <si>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</si>
  <si>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</si>
  <si>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</si>
  <si>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</si>
  <si>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</si>
  <si>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</si>
  <si>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</si>
  <si>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</si>
  <si>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</si>
  <si>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</si>
  <si>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</si>
  <si>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</si>
  <si>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</si>
  <si>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</si>
  <si>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</si>
  <si>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</si>
  <si>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</si>
  <si>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</si>
  <si>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</si>
  <si>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</si>
  <si>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</si>
  <si>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</si>
  <si>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</si>
  <si>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</si>
  <si>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</si>
  <si>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</si>
  <si>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</si>
  <si>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</si>
  <si>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</si>
  <si>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</si>
  <si>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</si>
  <si>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</si>
  <si>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</si>
  <si>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</si>
  <si>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</si>
  <si>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</si>
  <si>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</si>
  <si>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</si>
  <si>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</si>
  <si>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</si>
  <si>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</si>
  <si>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</si>
  <si>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</si>
  <si>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</si>
  <si>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</si>
  <si>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</si>
  <si>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</si>
  <si>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</si>
  <si>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</si>
  <si>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</si>
  <si>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</si>
  <si>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</si>
  <si>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</si>
  <si>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</si>
  <si>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</si>
  <si>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</si>
  <si>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</si>
  <si>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</si>
  <si>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</si>
  <si>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</si>
  <si>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</si>
  <si>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</si>
  <si>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</si>
  <si>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</si>
  <si>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</si>
  <si>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</si>
  <si>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</si>
  <si>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</si>
  <si>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</si>
  <si>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</si>
  <si>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</si>
  <si>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</si>
  <si>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</si>
  <si>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</si>
  <si>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</si>
  <si>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</si>
  <si>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</si>
  <si>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</si>
  <si>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</si>
  <si>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</si>
  <si>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</si>
  <si>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</si>
  <si>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</si>
  <si>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</si>
  <si>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</si>
  <si>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</si>
  <si>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</si>
  <si>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</si>
  <si>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</si>
  <si>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</si>
  <si>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</si>
  <si>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</si>
  <si>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</si>
  <si>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</si>
  <si>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</si>
  <si>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</si>
  <si>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</si>
  <si>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</si>
  <si>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</si>
  <si>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</si>
  <si>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</si>
  <si>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</si>
  <si>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</si>
  <si>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</si>
  <si>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</si>
  <si>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</si>
  <si>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</si>
  <si>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</si>
  <si>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</si>
  <si>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</si>
  <si>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</si>
  <si>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</si>
  <si>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</si>
  <si>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</si>
  <si>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</si>
  <si>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</si>
  <si>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</si>
  <si>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</si>
  <si>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</si>
  <si>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</si>
  <si>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</si>
  <si>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</si>
  <si>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</si>
  <si>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</si>
  <si>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</si>
  <si>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</si>
  <si>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</si>
  <si>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</si>
  <si>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</si>
  <si>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</si>
  <si>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</si>
  <si>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</si>
  <si>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</si>
  <si>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</si>
  <si>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</si>
  <si>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</si>
  <si>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</si>
  <si>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</si>
  <si>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</si>
  <si>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</si>
  <si>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</si>
  <si>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</si>
  <si>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</si>
  <si>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</si>
  <si>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</si>
  <si>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</si>
  <si>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</si>
  <si>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</si>
  <si>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</si>
  <si>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</si>
  <si>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</si>
  <si>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</si>
  <si>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</si>
  <si>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</si>
  <si>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</si>
  <si>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</si>
  <si>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</si>
  <si>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</si>
  <si>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</si>
  <si>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</si>
  <si>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</si>
  <si>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</si>
  <si>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</si>
  <si>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</si>
  <si>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</si>
  <si>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</si>
  <si>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</si>
  <si>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</si>
  <si>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</si>
  <si>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</si>
  <si>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</si>
  <si>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</si>
  <si>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</si>
  <si>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</si>
  <si>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</si>
  <si>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</si>
  <si>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</si>
  <si>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</si>
  <si>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</si>
  <si>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</si>
  <si>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</si>
  <si>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</si>
  <si>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</si>
  <si>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</si>
  <si>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</si>
  <si>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</si>
  <si>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</si>
  <si>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</si>
  <si>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</si>
  <si>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</si>
  <si>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</si>
  <si>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</si>
  <si>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</si>
  <si>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</si>
  <si>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</si>
  <si>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</si>
  <si>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</si>
  <si>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</si>
  <si>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</si>
  <si>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</si>
  <si>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</si>
  <si>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</si>
  <si>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</si>
  <si>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</si>
  <si>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</si>
  <si>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</si>
  <si>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</si>
  <si>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</si>
  <si>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</si>
  <si>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</si>
  <si>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</si>
  <si>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</si>
  <si>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</si>
  <si>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</si>
  <si>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</si>
  <si>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</si>
  <si>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</si>
  <si>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</si>
  <si>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</si>
  <si>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</si>
  <si>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</si>
  <si>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</si>
  <si>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</si>
  <si>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</si>
  <si>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</si>
  <si>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</si>
  <si>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</si>
  <si>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</si>
  <si>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</si>
  <si>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</si>
  <si>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</si>
  <si>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</si>
  <si>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</si>
  <si>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</si>
  <si>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</si>
  <si>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</si>
  <si>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</si>
  <si>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</si>
  <si>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</si>
  <si>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</si>
  <si>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</si>
  <si>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</si>
  <si>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</si>
  <si>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</si>
  <si>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</si>
  <si>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</si>
  <si>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</si>
  <si>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</si>
  <si>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</si>
  <si>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</si>
  <si>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</si>
  <si>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</si>
  <si>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</si>
  <si>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</si>
  <si>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</si>
  <si>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</si>
  <si>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</si>
  <si>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</si>
  <si>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</si>
  <si>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</si>
  <si>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</si>
  <si>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</si>
  <si>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</si>
  <si>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</si>
  <si>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</si>
  <si>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</si>
  <si>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</si>
  <si>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</si>
  <si>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</si>
  <si>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</si>
  <si>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</si>
  <si>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</si>
  <si>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</si>
  <si>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</si>
  <si>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</si>
  <si>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</si>
  <si>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</si>
  <si>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</si>
  <si>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</si>
  <si>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</si>
  <si>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</si>
  <si>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</si>
  <si>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</si>
  <si>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</si>
  <si>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</si>
  <si>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</si>
  <si>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</si>
  <si>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</si>
  <si>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</si>
  <si>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</si>
  <si>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</si>
  <si>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</si>
  <si>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</si>
  <si>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</si>
  <si>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</si>
  <si>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</si>
  <si>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</si>
  <si>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</si>
  <si>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</si>
  <si>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</si>
  <si>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</si>
  <si>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</si>
  <si>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</si>
  <si>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</si>
  <si>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</si>
  <si>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</si>
  <si>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</si>
  <si>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</si>
  <si>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</si>
  <si>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</si>
  <si>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</si>
  <si>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</si>
  <si>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</si>
  <si>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</si>
  <si>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</si>
  <si>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</si>
  <si>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</si>
  <si>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</si>
  <si>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</si>
  <si>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</si>
  <si>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</si>
  <si>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</si>
  <si>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</si>
  <si>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</si>
  <si>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</si>
  <si>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</si>
  <si>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</si>
  <si>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</si>
  <si>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</si>
  <si>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</si>
  <si>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</si>
  <si>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</si>
  <si>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</si>
  <si>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</si>
  <si>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</si>
  <si>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</si>
  <si>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</si>
  <si>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</si>
  <si>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</si>
  <si>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</si>
  <si>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</si>
  <si>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</si>
  <si>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</si>
  <si>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</si>
  <si>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</si>
  <si>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</si>
  <si>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</si>
  <si>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</si>
  <si>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</si>
  <si>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</si>
  <si>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</si>
  <si>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</si>
  <si>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</si>
  <si>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</si>
  <si>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</si>
  <si>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</si>
  <si>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</si>
  <si>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</si>
  <si>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</si>
  <si>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</si>
  <si>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</si>
  <si>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</si>
  <si>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</si>
  <si>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</si>
  <si>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</si>
  <si>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</si>
  <si>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</si>
  <si>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</si>
  <si>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</si>
  <si>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</si>
  <si>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</si>
  <si>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</si>
  <si>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</si>
  <si>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</si>
  <si>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</si>
  <si>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</si>
  <si>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</si>
  <si>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</si>
  <si>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</si>
  <si>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</si>
  <si>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</si>
  <si>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</si>
  <si>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</si>
  <si>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</si>
  <si>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</si>
  <si>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</si>
  <si>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</si>
  <si>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</si>
  <si>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</si>
  <si>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</si>
  <si>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</si>
  <si>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</si>
  <si>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</si>
  <si>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</si>
  <si>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</si>
  <si>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</si>
  <si>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</si>
  <si>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</si>
  <si>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</si>
  <si>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</si>
  <si>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</si>
  <si>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</si>
  <si>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</si>
  <si>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</si>
  <si>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</si>
  <si>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</si>
  <si>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</si>
  <si>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</si>
  <si>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</si>
  <si>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</si>
  <si>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</si>
  <si>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</si>
  <si>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</si>
  <si>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</si>
  <si>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</si>
  <si>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</si>
  <si>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</si>
  <si>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</si>
  <si>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</si>
  <si>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</si>
  <si>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</si>
  <si>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</si>
  <si>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</si>
  <si>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</si>
  <si>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</si>
  <si>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</si>
  <si>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</si>
  <si>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</si>
  <si>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</si>
  <si>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</si>
  <si>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</si>
  <si>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</si>
  <si>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</si>
  <si>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</si>
  <si>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</si>
  <si>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</si>
  <si>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</si>
  <si>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</si>
  <si>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</si>
  <si>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</si>
  <si>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</si>
  <si>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</si>
  <si>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</si>
  <si>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</si>
  <si>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</si>
  <si>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</si>
  <si>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</si>
  <si>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</si>
  <si>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</si>
  <si>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</si>
  <si>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</si>
  <si>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</si>
  <si>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</si>
  <si>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</si>
  <si>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</si>
  <si>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</si>
  <si>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</si>
  <si>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</si>
  <si>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</si>
  <si>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</si>
  <si>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</si>
  <si>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</si>
  <si>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</si>
  <si>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</si>
  <si>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</si>
  <si>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</si>
  <si>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</si>
  <si>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</si>
  <si>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</si>
  <si>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</si>
  <si>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</si>
  <si>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</si>
  <si>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</si>
  <si>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</si>
  <si>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</si>
  <si>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</si>
  <si>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</si>
  <si>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</si>
  <si>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</si>
  <si>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</si>
  <si>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</si>
  <si>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</si>
  <si>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</si>
  <si>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</si>
  <si>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</si>
  <si>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</si>
  <si>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</si>
  <si>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</si>
  <si>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</si>
  <si>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</si>
  <si>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</si>
  <si>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</si>
  <si>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</si>
  <si>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</si>
  <si>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</si>
  <si>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</si>
  <si>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</si>
  <si>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</si>
  <si>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</si>
  <si>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</si>
  <si>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</si>
  <si>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</si>
  <si>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</si>
  <si>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</si>
  <si>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</si>
  <si>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</si>
  <si>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</si>
  <si>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</si>
  <si>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</si>
  <si>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</si>
  <si>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</si>
  <si>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</si>
  <si>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</si>
  <si>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</si>
  <si>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</si>
  <si>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</si>
  <si>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</si>
  <si>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</si>
  <si>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</si>
  <si>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</si>
  <si>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</si>
  <si>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</si>
  <si>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</si>
  <si>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</si>
  <si>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</si>
  <si>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</si>
  <si>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</si>
  <si>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</si>
  <si>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</si>
  <si>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</si>
  <si>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</si>
  <si>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</si>
  <si>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</si>
  <si>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</si>
  <si>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</si>
  <si>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</si>
  <si>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</si>
  <si>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</si>
  <si>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</si>
  <si>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</si>
  <si>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</si>
  <si>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</si>
  <si>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</si>
  <si>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</si>
  <si>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</si>
  <si>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</si>
  <si>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</si>
  <si>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</si>
  <si>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</si>
  <si>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</si>
  <si>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</si>
  <si>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</si>
  <si>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</si>
  <si>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</si>
  <si>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</si>
  <si>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</si>
  <si>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</si>
  <si>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</si>
  <si>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</si>
  <si>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</si>
  <si>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</si>
  <si>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</si>
  <si>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</si>
  <si>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</si>
  <si>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</si>
  <si>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</si>
  <si>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</si>
  <si>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</si>
  <si>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</si>
  <si>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</si>
  <si>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</si>
  <si>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</si>
  <si>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</si>
  <si>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</si>
  <si>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</si>
  <si>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</si>
  <si>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</si>
  <si>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</si>
  <si>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</si>
  <si>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</si>
  <si>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</si>
  <si>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</si>
  <si>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</si>
  <si>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</si>
  <si>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</si>
  <si>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</si>
  <si>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</si>
  <si>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</si>
  <si>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</si>
  <si>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</si>
  <si>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</si>
  <si>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</si>
  <si>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</si>
  <si>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</si>
  <si>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</si>
  <si>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</si>
  <si>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</si>
  <si>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</si>
  <si>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</si>
  <si>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</si>
  <si>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</si>
  <si>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</si>
  <si>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</si>
  <si>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</si>
  <si>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</si>
  <si>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</si>
  <si>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</si>
  <si>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</si>
  <si>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</si>
  <si>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</si>
  <si>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</si>
  <si>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</si>
  <si>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</si>
  <si>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</si>
  <si>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</si>
  <si>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</si>
  <si>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</si>
  <si>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</si>
  <si>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</si>
  <si>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</si>
  <si>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</si>
  <si>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</si>
  <si>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</si>
  <si>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</si>
  <si>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</si>
  <si>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</si>
  <si>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</si>
  <si>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</si>
  <si>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</si>
  <si>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</si>
  <si>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</si>
  <si>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</si>
  <si>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</si>
  <si>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</si>
  <si>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</si>
  <si>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</si>
  <si>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</si>
  <si>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</si>
  <si>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</si>
  <si>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</si>
  <si>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</si>
  <si>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</si>
  <si>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</si>
  <si>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</si>
  <si>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</si>
  <si>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</si>
  <si>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</si>
  <si>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</si>
  <si>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</si>
  <si>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</si>
  <si>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</si>
  <si>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</si>
  <si>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</si>
  <si>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</si>
  <si>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</si>
  <si>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</si>
  <si>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</si>
  <si>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</si>
  <si>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</si>
  <si>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</si>
  <si>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</si>
  <si>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</si>
  <si>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</si>
  <si>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</si>
  <si>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</si>
  <si>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</si>
  <si>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</si>
  <si>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</si>
  <si>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</si>
  <si>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</si>
  <si>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</si>
  <si>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</si>
  <si>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</si>
  <si>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</si>
  <si>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</si>
  <si>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</si>
  <si>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</si>
  <si>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</si>
  <si>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</si>
  <si>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</si>
  <si>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</si>
  <si>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</si>
  <si>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</si>
  <si>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</si>
  <si>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</si>
  <si>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</si>
  <si>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</si>
  <si>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</si>
  <si>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</si>
  <si>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</si>
  <si>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</si>
  <si>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</si>
  <si>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</si>
  <si>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</si>
  <si>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</si>
  <si>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</si>
  <si>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</si>
  <si>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</si>
  <si>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</si>
  <si>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</si>
  <si>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</si>
  <si>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</si>
  <si>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</si>
  <si>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</si>
  <si>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</si>
  <si>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</si>
  <si>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</si>
  <si>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</si>
  <si>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</si>
  <si>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</si>
  <si>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</si>
  <si>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</si>
  <si>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</si>
  <si>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</si>
  <si>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</si>
  <si>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</si>
  <si>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</si>
  <si>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</si>
  <si>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</si>
  <si>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</si>
  <si>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</si>
  <si>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</si>
  <si>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</si>
  <si>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</si>
  <si>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</si>
  <si>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</si>
  <si>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</si>
  <si>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</si>
  <si>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</si>
  <si>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</si>
  <si>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</si>
  <si>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</si>
  <si>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</si>
  <si>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</si>
  <si>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</si>
  <si>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</si>
  <si>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</si>
  <si>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</si>
  <si>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</si>
  <si>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</si>
  <si>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</si>
  <si>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</si>
  <si>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</si>
  <si>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</si>
  <si>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</si>
  <si>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</si>
  <si>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</si>
  <si>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</si>
  <si>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</si>
  <si>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</si>
  <si>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</si>
  <si>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</si>
  <si>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</si>
  <si>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</si>
  <si>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</si>
  <si>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</si>
  <si>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</si>
  <si>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</si>
  <si>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</si>
  <si>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</si>
  <si>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</si>
  <si>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</si>
  <si>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</si>
  <si>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</si>
  <si>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</si>
  <si>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</si>
  <si>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</si>
  <si>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</si>
  <si>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</si>
  <si>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</si>
  <si>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</si>
  <si>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</si>
  <si>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</si>
  <si>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</si>
  <si>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</si>
  <si>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</si>
  <si>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</si>
  <si>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</si>
  <si>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</si>
  <si>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</si>
  <si>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</si>
  <si>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</si>
  <si>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</si>
  <si>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</si>
  <si>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</si>
  <si>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</si>
  <si>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</si>
  <si>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</si>
  <si>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</si>
  <si>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</si>
  <si>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</si>
  <si>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</si>
  <si>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</si>
  <si>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</si>
  <si>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</si>
  <si>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</si>
  <si>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</si>
  <si>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</si>
  <si>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</si>
  <si>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</si>
  <si>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</si>
  <si>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</si>
  <si>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</si>
  <si>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</si>
  <si>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</si>
  <si>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</si>
  <si>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</si>
  <si>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</si>
  <si>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</si>
  <si>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</si>
  <si>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</si>
  <si>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</si>
  <si>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</si>
  <si>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</si>
  <si>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</si>
  <si>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</si>
  <si>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</si>
  <si>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</si>
  <si>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</si>
  <si>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</si>
  <si>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</si>
  <si>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</si>
  <si>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</si>
  <si>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</si>
  <si>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</si>
  <si>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</si>
  <si>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</si>
  <si>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</si>
  <si>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</si>
  <si>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</si>
  <si>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</si>
  <si>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</si>
  <si>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</si>
  <si>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</si>
  <si>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</si>
  <si>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</si>
  <si>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</si>
  <si>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</si>
  <si>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</si>
  <si>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</si>
  <si>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</si>
  <si>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</si>
  <si>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</si>
  <si>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</si>
  <si>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</si>
  <si>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</si>
  <si>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</si>
  <si>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</si>
  <si>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</si>
  <si>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</si>
  <si>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</si>
  <si>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</si>
  <si>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</si>
  <si>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</si>
  <si>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</si>
  <si>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</si>
  <si>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</si>
  <si>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</si>
  <si>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</si>
  <si>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</si>
  <si>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</si>
  <si>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</si>
  <si>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</si>
  <si>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</si>
  <si>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</si>
  <si>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</si>
  <si>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</si>
  <si>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</si>
  <si>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</si>
  <si>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</si>
  <si>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</si>
  <si>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</si>
  <si>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</si>
  <si>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</si>
  <si>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</si>
  <si>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</si>
  <si>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</si>
  <si>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</si>
  <si>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</si>
  <si>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</si>
  <si>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</si>
  <si>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</si>
  <si>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</si>
  <si>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</si>
  <si>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</si>
  <si>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</si>
  <si>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</si>
  <si>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</si>
  <si>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</si>
  <si>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</si>
  <si>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</si>
  <si>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</si>
  <si>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</si>
  <si>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</si>
  <si>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</si>
  <si>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</si>
  <si>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</si>
  <si>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</si>
  <si>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</si>
  <si>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</si>
  <si>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</si>
  <si>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</si>
  <si>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</si>
  <si>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</si>
  <si>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</si>
  <si>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</si>
  <si>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</si>
  <si>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</si>
  <si>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</si>
  <si>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</si>
  <si>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</si>
  <si>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</si>
  <si>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</si>
  <si>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</si>
  <si>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</si>
  <si>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</si>
  <si>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</si>
  <si>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</si>
  <si>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</si>
  <si>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</si>
  <si>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</si>
  <si>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</si>
  <si>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</si>
  <si>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</si>
  <si>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</si>
  <si>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</si>
  <si>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</si>
  <si>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</si>
  <si>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</si>
  <si>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</si>
  <si>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</si>
  <si>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</si>
  <si>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</si>
  <si>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</si>
  <si>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</si>
  <si>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</si>
  <si>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</si>
  <si>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</si>
  <si>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</si>
  <si>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</si>
  <si>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</si>
  <si>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</si>
  <si>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</si>
  <si>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</si>
  <si>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</si>
  <si>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</si>
  <si>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</si>
  <si>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</si>
  <si>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</si>
  <si>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</si>
  <si>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</si>
  <si>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</si>
  <si>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</si>
  <si>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</si>
  <si>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</si>
  <si>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</si>
  <si>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</si>
  <si>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</si>
  <si>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</si>
  <si>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</si>
  <si>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</si>
  <si>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</si>
  <si>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</si>
  <si>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</si>
  <si>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</si>
  <si>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</si>
  <si>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</si>
  <si>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</si>
  <si>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</si>
  <si>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</si>
  <si>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</si>
  <si>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</si>
  <si>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</si>
  <si>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</si>
  <si>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</si>
  <si>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</si>
  <si>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</si>
  <si>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</si>
  <si>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</si>
  <si>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</si>
  <si>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</si>
  <si>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</si>
  <si>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</si>
  <si>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</si>
  <si>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</si>
  <si>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</si>
  <si>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</si>
  <si>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</si>
  <si>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</si>
  <si>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</si>
  <si>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</si>
  <si>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</si>
  <si>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</si>
  <si>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</si>
  <si>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</si>
  <si>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</si>
  <si>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</si>
  <si>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</si>
  <si>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</si>
  <si>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</si>
  <si>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</si>
  <si>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</si>
  <si>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</si>
  <si>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</si>
  <si>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</si>
  <si>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</si>
  <si>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</si>
  <si>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</si>
  <si>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</si>
  <si>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</si>
  <si>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</si>
  <si>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</si>
  <si>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</si>
  <si>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</si>
  <si>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</si>
  <si>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</si>
  <si>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</si>
  <si>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</si>
  <si>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</si>
  <si>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</si>
  <si>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</si>
  <si>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</si>
  <si>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</si>
  <si>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</si>
  <si>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</si>
  <si>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</si>
  <si>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</si>
  <si>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</si>
  <si>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</si>
  <si>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</si>
  <si>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</si>
  <si>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</si>
  <si>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</si>
  <si>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</si>
  <si>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</si>
  <si>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</si>
  <si>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</si>
  <si>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</si>
  <si>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</si>
  <si>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</si>
  <si>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</si>
  <si>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</si>
  <si>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</si>
  <si>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</si>
  <si>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</si>
  <si>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</si>
  <si>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</si>
  <si>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</si>
  <si>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</si>
  <si>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</si>
  <si>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</si>
  <si>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</si>
  <si>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</si>
  <si>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</si>
  <si>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</si>
  <si>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</si>
  <si>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</si>
  <si>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</si>
  <si>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</si>
  <si>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</si>
  <si>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</si>
  <si>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</si>
  <si>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</si>
  <si>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</si>
  <si>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</si>
  <si>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</si>
  <si>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</si>
  <si>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</si>
  <si>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</si>
  <si>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</si>
  <si>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</si>
  <si>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</si>
  <si>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</si>
  <si>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</si>
  <si>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</si>
  <si>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</si>
  <si>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</si>
  <si>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</si>
  <si>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</si>
  <si>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</si>
  <si>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</si>
  <si>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</si>
  <si>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</si>
  <si>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</si>
  <si>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</si>
  <si>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</si>
  <si>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</si>
  <si>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</si>
  <si>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</si>
  <si>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</si>
  <si>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</si>
  <si>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</si>
  <si>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</si>
  <si>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</si>
  <si>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</si>
  <si>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</si>
  <si>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</si>
  <si>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</si>
  <si>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</si>
  <si>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</si>
  <si>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</si>
  <si>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</si>
  <si>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</si>
  <si>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</si>
  <si>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</si>
  <si>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</si>
  <si>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</si>
  <si>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</si>
  <si>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</si>
  <si>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</si>
  <si>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</si>
  <si>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</si>
  <si>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</si>
  <si>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</si>
  <si>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</si>
  <si>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</si>
  <si>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</si>
  <si>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</si>
  <si>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</si>
  <si>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</si>
  <si>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</si>
  <si>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</si>
  <si>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</si>
  <si>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</si>
  <si>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</si>
  <si>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</si>
  <si>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</si>
  <si>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</si>
  <si>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</si>
  <si>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</si>
  <si>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</si>
  <si>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</si>
  <si>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</si>
  <si>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</si>
  <si>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</si>
  <si>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</si>
  <si>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</si>
  <si>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</si>
  <si>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</si>
  <si>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</si>
  <si>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</si>
  <si>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</si>
  <si>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</si>
  <si>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</si>
  <si>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</si>
  <si>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</si>
  <si>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</si>
  <si>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</si>
  <si>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</si>
  <si>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</si>
  <si>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</si>
  <si>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</si>
  <si>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</si>
  <si>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</si>
  <si>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</si>
  <si>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</si>
  <si>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</si>
  <si>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</si>
  <si>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</si>
  <si>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</si>
  <si>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</si>
  <si>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</si>
  <si>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</si>
  <si>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</si>
  <si>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</si>
  <si>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</si>
  <si>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</si>
  <si>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</si>
  <si>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</si>
  <si>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</si>
  <si>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</si>
  <si>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</si>
  <si>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</si>
  <si>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</si>
  <si>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</si>
  <si>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</si>
  <si>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</si>
  <si>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</si>
  <si>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</si>
  <si>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</si>
  <si>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</si>
  <si>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</si>
  <si>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</si>
  <si>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</si>
  <si>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</si>
  <si>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</si>
  <si>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</si>
  <si>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</si>
  <si>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</si>
  <si>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</si>
  <si>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</si>
  <si>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</si>
  <si>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</si>
  <si>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</si>
  <si>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</si>
  <si>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</si>
  <si>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</si>
  <si>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</si>
  <si>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</si>
  <si>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</si>
  <si>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</si>
  <si>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</si>
  <si>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</si>
  <si>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</si>
  <si>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</si>
  <si>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</si>
  <si>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</si>
  <si>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</si>
  <si>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</si>
  <si>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</si>
  <si>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</si>
  <si>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</si>
  <si>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</si>
  <si>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</si>
  <si>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</si>
  <si>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</si>
  <si>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</si>
  <si>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</si>
  <si>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</si>
  <si>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</si>
  <si>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</si>
  <si>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</si>
  <si>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</si>
  <si>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</si>
  <si>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</si>
  <si>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</si>
  <si>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</si>
  <si>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</si>
  <si>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</si>
  <si>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</si>
  <si>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</si>
  <si>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</si>
  <si>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</si>
  <si>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</si>
  <si>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</si>
  <si>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</si>
  <si>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</si>
  <si>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</si>
  <si>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</si>
  <si>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</si>
  <si>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</si>
  <si>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</si>
  <si>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</si>
  <si>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</si>
  <si>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</si>
  <si>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</si>
  <si>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</si>
  <si>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</si>
  <si>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</si>
  <si>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</si>
  <si>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</si>
  <si>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</si>
  <si>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</si>
  <si>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</si>
  <si>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</si>
  <si>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</si>
  <si>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</si>
  <si>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</si>
  <si>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</si>
  <si>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</si>
  <si>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</si>
  <si>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</si>
  <si>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</si>
  <si>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</si>
  <si>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</si>
  <si>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</si>
  <si>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</si>
  <si>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</si>
  <si>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</si>
  <si>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</si>
  <si>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</si>
  <si>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</si>
  <si>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</si>
  <si>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</si>
  <si>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</si>
  <si>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</si>
  <si>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</si>
  <si>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</si>
  <si>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</si>
  <si>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</si>
  <si>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</si>
  <si>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</si>
  <si>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</si>
  <si>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</si>
  <si>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</si>
  <si>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</si>
  <si>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</si>
  <si>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</si>
  <si>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</si>
  <si>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</si>
  <si>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</si>
  <si>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</si>
  <si>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</si>
  <si>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</si>
  <si>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</si>
  <si>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</si>
  <si>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</si>
  <si>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</si>
  <si>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</si>
  <si>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</si>
  <si>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</si>
  <si>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</si>
  <si>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</si>
  <si>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</si>
  <si>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</si>
  <si>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</si>
  <si>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</si>
  <si>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</si>
  <si>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</si>
  <si>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</si>
  <si>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</si>
  <si>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</si>
  <si>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</si>
  <si>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</si>
  <si>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</si>
  <si>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</si>
  <si>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</si>
  <si>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</si>
  <si>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</si>
  <si>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</si>
  <si>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</si>
  <si>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</si>
  <si>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</si>
  <si>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</si>
  <si>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</si>
  <si>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</si>
  <si>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</si>
  <si>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</si>
  <si>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</si>
  <si>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</si>
  <si>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</si>
  <si>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</si>
  <si>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</si>
  <si>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</si>
  <si>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</si>
  <si>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</si>
  <si>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</si>
  <si>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</si>
  <si>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</si>
  <si>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</si>
  <si>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</si>
  <si>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</si>
  <si>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</si>
  <si>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</si>
  <si>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</si>
  <si>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</si>
  <si>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</si>
  <si>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</si>
  <si>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</si>
  <si>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</si>
  <si>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</si>
  <si>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</si>
  <si>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</si>
  <si>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</si>
  <si>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</si>
  <si>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</si>
  <si>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</si>
  <si>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</si>
  <si>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</si>
  <si>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</si>
  <si>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</si>
  <si>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</si>
  <si>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</si>
  <si>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</si>
  <si>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</si>
  <si>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</si>
  <si>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</si>
  <si>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</si>
  <si>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</si>
  <si>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</si>
  <si>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</si>
  <si>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</si>
  <si>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</si>
  <si>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</si>
  <si>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</si>
  <si>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</si>
  <si>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</si>
  <si>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</si>
  <si>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</si>
  <si>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</si>
  <si>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</si>
  <si>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</si>
  <si>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</si>
  <si>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</si>
  <si>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</si>
  <si>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</si>
  <si>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</si>
  <si>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</si>
  <si>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</si>
  <si>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</si>
  <si>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</si>
  <si>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</si>
  <si>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</si>
  <si>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</si>
  <si>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</si>
  <si>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</si>
  <si>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</si>
  <si>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</si>
  <si>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</si>
  <si>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</si>
  <si>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</si>
  <si>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</si>
  <si>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</si>
  <si>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</si>
  <si>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</si>
  <si>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</si>
  <si>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</si>
  <si>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</si>
  <si>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</si>
  <si>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</si>
  <si>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</si>
  <si>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</si>
  <si>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</si>
  <si>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</si>
  <si>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</si>
  <si>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</si>
  <si>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</si>
  <si>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</si>
  <si>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</si>
  <si>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</si>
  <si>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</si>
  <si>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</si>
  <si>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</si>
  <si>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</si>
  <si>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</si>
  <si>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</si>
  <si>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</si>
  <si>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</si>
  <si>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</si>
  <si>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</si>
  <si>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</si>
  <si>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</si>
  <si>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</si>
  <si>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</si>
  <si>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</si>
  <si>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</si>
  <si>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</si>
  <si>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</si>
  <si>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</si>
  <si>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</si>
  <si>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</si>
  <si>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</si>
  <si>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</si>
  <si>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</si>
  <si>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</si>
  <si>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</si>
  <si>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</si>
  <si>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</si>
  <si>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</si>
  <si>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</si>
  <si>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</si>
  <si>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</si>
  <si>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</si>
  <si>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</si>
  <si>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</si>
  <si>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</si>
  <si>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</si>
  <si>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</si>
  <si>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</si>
  <si>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</si>
  <si>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</si>
  <si>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</si>
  <si>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</si>
  <si>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</si>
  <si>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</si>
  <si>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</si>
  <si>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</si>
  <si>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</si>
  <si>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</si>
  <si>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</si>
  <si>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</si>
  <si>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</si>
  <si>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</si>
  <si>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</si>
  <si>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</si>
  <si>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</si>
  <si>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</si>
  <si>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</si>
  <si>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</si>
  <si>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</si>
  <si>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</si>
  <si>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</si>
  <si>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</si>
  <si>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</si>
  <si>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</si>
  <si>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</si>
  <si>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</si>
  <si>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</si>
  <si>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</si>
  <si>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</si>
  <si>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</si>
  <si>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</si>
  <si>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</si>
  <si>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</si>
  <si>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</si>
  <si>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</si>
  <si>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</si>
  <si>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</si>
  <si>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</si>
  <si>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</si>
  <si>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</si>
  <si>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</si>
  <si>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</si>
  <si>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</si>
  <si>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</si>
  <si>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</si>
  <si>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</si>
  <si>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</si>
  <si>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</si>
  <si>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</si>
  <si>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</si>
  <si>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</si>
  <si>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</si>
  <si>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</si>
  <si>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</si>
  <si>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</si>
  <si>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</si>
  <si>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</si>
  <si>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</si>
  <si>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</si>
  <si>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</si>
  <si>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</si>
  <si>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</si>
  <si>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</si>
  <si>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</si>
  <si>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</si>
  <si>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</si>
  <si>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</si>
  <si>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</si>
  <si>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</si>
  <si>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</si>
  <si>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</si>
  <si>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</si>
  <si>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</si>
  <si>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</si>
  <si>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</si>
  <si>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</si>
  <si>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</si>
  <si>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</si>
  <si>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</si>
  <si>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</si>
  <si>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</si>
  <si>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</si>
  <si>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</si>
  <si>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</si>
  <si>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</si>
  <si>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</si>
  <si>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</si>
  <si>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</si>
  <si>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</si>
  <si>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</si>
  <si>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</si>
  <si>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</si>
  <si>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</si>
  <si>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</si>
  <si>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</si>
  <si>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</si>
  <si>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</si>
  <si>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</si>
  <si>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</si>
  <si>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</si>
  <si>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</si>
  <si>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</si>
  <si>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</si>
  <si>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</si>
  <si>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</si>
  <si>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</si>
  <si>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</si>
  <si>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</si>
  <si>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</si>
  <si>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</si>
  <si>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</si>
  <si>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</si>
  <si>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</si>
  <si>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</si>
  <si>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</si>
  <si>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</si>
  <si>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</si>
  <si>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</si>
  <si>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</si>
  <si>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</si>
  <si>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</si>
  <si>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</si>
  <si>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</si>
  <si>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</si>
  <si>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</si>
  <si>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</si>
  <si>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</si>
  <si>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</si>
  <si>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</si>
  <si>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</si>
  <si>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</si>
  <si>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</si>
  <si>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</si>
  <si>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</si>
  <si>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</si>
  <si>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</si>
  <si>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</si>
  <si>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</si>
  <si>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</si>
  <si>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</si>
  <si>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</si>
  <si>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</si>
  <si>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</si>
  <si>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</si>
  <si>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</si>
  <si>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</si>
  <si>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</si>
  <si>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</si>
  <si>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</si>
  <si>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</si>
  <si>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</si>
  <si>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</si>
  <si>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</si>
  <si>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</si>
  <si>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</si>
  <si>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</si>
  <si>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</si>
  <si>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</si>
  <si>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</si>
  <si>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</si>
  <si>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</si>
  <si>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</si>
  <si>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</si>
  <si>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</si>
  <si>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</si>
  <si>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</si>
  <si>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</si>
  <si>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</si>
  <si>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</si>
  <si>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</si>
  <si>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</si>
  <si>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</si>
  <si>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</si>
  <si>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</si>
  <si>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</si>
  <si>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</si>
  <si>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</si>
  <si>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</si>
  <si>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</si>
  <si>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</si>
  <si>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</si>
  <si>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</si>
  <si>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</si>
  <si>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</si>
  <si>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</si>
  <si>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</si>
  <si>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</si>
  <si>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</si>
  <si>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</si>
  <si>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</si>
  <si>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</si>
  <si>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</si>
  <si>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</si>
  <si>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</si>
  <si>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</si>
  <si>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</si>
  <si>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</si>
  <si>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</si>
  <si>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</si>
  <si>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</si>
  <si>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</si>
  <si>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</si>
  <si>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</si>
  <si>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</si>
  <si>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</si>
  <si>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</si>
  <si>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</si>
  <si>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</si>
  <si>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</si>
  <si>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</si>
  <si>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</si>
  <si>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</si>
  <si>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</si>
  <si>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</si>
  <si>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</si>
  <si>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</si>
  <si>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</si>
  <si>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</si>
  <si>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</si>
  <si>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</si>
  <si>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</si>
  <si>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</si>
  <si>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</si>
  <si>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</si>
  <si>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</si>
  <si>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</si>
  <si>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</si>
  <si>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</si>
  <si>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</si>
  <si>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</si>
  <si>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</si>
  <si>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</si>
  <si>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</si>
  <si>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</si>
  <si>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</si>
  <si>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</si>
  <si>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</si>
  <si>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</si>
  <si>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</si>
  <si>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</si>
  <si>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</si>
  <si>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</si>
  <si>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</si>
  <si>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</si>
  <si>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</si>
  <si>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</si>
  <si>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</si>
  <si>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</si>
  <si>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</si>
  <si>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</si>
  <si>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</si>
  <si>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</si>
  <si>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</si>
  <si>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</si>
  <si>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</si>
  <si>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</si>
  <si>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</si>
  <si>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</si>
  <si>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</si>
  <si>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</si>
  <si>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</si>
  <si>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</si>
  <si>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</si>
  <si>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</si>
  <si>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</si>
  <si>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</si>
  <si>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</si>
  <si>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</si>
  <si>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</si>
  <si>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</si>
  <si>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</si>
  <si>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</si>
  <si>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</si>
  <si>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</si>
  <si>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</si>
  <si>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</si>
  <si>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</si>
  <si>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</si>
  <si>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</si>
  <si>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</si>
  <si>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</si>
  <si>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</si>
  <si>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</si>
  <si>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</si>
  <si>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</si>
  <si>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</si>
  <si>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</si>
  <si>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</si>
  <si>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</si>
  <si>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</si>
  <si>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</si>
  <si>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</si>
  <si>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</si>
  <si>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</si>
  <si>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</si>
  <si>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</si>
  <si>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</si>
  <si>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</si>
  <si>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</si>
  <si>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</si>
  <si>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</si>
  <si>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</si>
  <si>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</si>
  <si>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</si>
  <si>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</si>
  <si>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</si>
  <si>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</si>
  <si>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</si>
  <si>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</si>
  <si>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</si>
  <si>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</si>
  <si>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</si>
  <si>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</si>
  <si>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</si>
  <si>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</si>
  <si>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</si>
  <si>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</si>
  <si>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</si>
  <si>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</si>
  <si>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</si>
  <si>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</si>
  <si>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</si>
  <si>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</si>
  <si>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</si>
  <si>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</si>
  <si>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</si>
  <si>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</si>
  <si>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</si>
  <si>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</si>
  <si>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</si>
  <si>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</si>
  <si>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</si>
  <si>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</si>
  <si>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</si>
  <si>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</si>
  <si>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</si>
  <si>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</si>
  <si>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</si>
  <si>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</si>
  <si>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</si>
  <si>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</si>
  <si>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</si>
  <si>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</si>
  <si>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</si>
  <si>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</si>
  <si>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</si>
  <si>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</si>
  <si>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</si>
  <si>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</si>
  <si>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</si>
  <si>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</si>
  <si>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</si>
  <si>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</si>
  <si>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</si>
  <si>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</si>
  <si>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</si>
  <si>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</si>
  <si>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</si>
  <si>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</si>
  <si>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</si>
  <si>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</si>
  <si>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</si>
  <si>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</si>
  <si>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</si>
  <si>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</si>
  <si>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</si>
  <si>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</si>
  <si>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</si>
  <si>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</si>
  <si>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</si>
  <si>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</si>
  <si>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</si>
  <si>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</si>
  <si>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</si>
  <si>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</si>
  <si>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</si>
  <si>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</si>
  <si>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</si>
  <si>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</si>
  <si>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</si>
  <si>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</si>
  <si>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</si>
  <si>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</si>
  <si>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</si>
  <si>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</si>
  <si>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</si>
  <si>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</si>
  <si>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</si>
  <si>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</si>
  <si>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</si>
  <si>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</si>
  <si>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</si>
  <si>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</si>
  <si>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</si>
  <si>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</si>
  <si>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</si>
  <si>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</si>
  <si>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</si>
  <si>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</si>
  <si>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</si>
  <si>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</si>
  <si>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</si>
  <si>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</si>
  <si>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</si>
  <si>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</si>
  <si>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</si>
  <si>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</si>
  <si>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</si>
  <si>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</si>
  <si>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</si>
  <si>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</si>
  <si>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</si>
  <si>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</si>
  <si>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</si>
  <si>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</si>
  <si>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</si>
  <si>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</si>
  <si>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</si>
  <si>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</si>
  <si>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</si>
  <si>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</si>
  <si>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</si>
  <si>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</si>
  <si>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</si>
  <si>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</si>
  <si>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</si>
  <si>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</si>
  <si>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</si>
  <si>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</si>
  <si>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</si>
  <si>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</si>
  <si>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</si>
  <si>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</si>
  <si>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</si>
  <si>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</si>
  <si>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</si>
  <si>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</si>
  <si>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</si>
  <si>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</si>
  <si>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</si>
  <si>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</si>
  <si>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</si>
  <si>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</si>
  <si>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</si>
  <si>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</si>
  <si>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</si>
  <si>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</si>
  <si>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</si>
  <si>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</si>
  <si>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</si>
  <si>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</si>
  <si>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</si>
  <si>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</si>
  <si>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</si>
  <si>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</si>
  <si>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</si>
  <si>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</si>
  <si>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</si>
  <si>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</si>
  <si>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</si>
  <si>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</si>
  <si>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</si>
  <si>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</si>
  <si>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</si>
  <si>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</si>
  <si>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</si>
  <si>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</si>
  <si>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</si>
  <si>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</si>
  <si>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</si>
  <si>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</si>
  <si>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</si>
  <si>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</si>
  <si>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</si>
  <si>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</si>
  <si>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</si>
  <si>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</si>
  <si>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</si>
  <si>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</si>
  <si>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</si>
  <si>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</si>
  <si>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</si>
  <si>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</si>
  <si>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</si>
  <si>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</si>
  <si>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</si>
  <si>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</si>
  <si>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</si>
  <si>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</si>
  <si>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</si>
  <si>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</si>
  <si>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</si>
  <si>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</si>
  <si>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</si>
  <si>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</si>
  <si>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</si>
  <si>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</si>
  <si>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</si>
  <si>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</si>
  <si>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</si>
  <si>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</si>
  <si>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</si>
  <si>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</si>
  <si>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</si>
  <si>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</si>
  <si>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</si>
  <si>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</si>
  <si>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</si>
  <si>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</si>
  <si>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</si>
  <si>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</si>
  <si>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</si>
  <si>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</si>
  <si>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</si>
  <si>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</si>
  <si>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</si>
  <si>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</si>
  <si>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</si>
  <si>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</si>
  <si>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</si>
  <si>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</si>
  <si>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</si>
  <si>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</si>
  <si>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</si>
  <si>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</si>
  <si>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</si>
  <si>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</si>
  <si>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</si>
  <si>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</si>
  <si>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</si>
  <si>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</si>
  <si>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</si>
  <si>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</si>
  <si>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</si>
  <si>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</si>
  <si>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</si>
  <si>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</si>
  <si>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</si>
  <si>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</si>
  <si>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</si>
  <si>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</si>
  <si>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</si>
  <si>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</si>
  <si>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</si>
  <si>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</si>
  <si>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</si>
  <si>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</si>
  <si>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</si>
  <si>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</si>
  <si>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</si>
  <si>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</si>
  <si>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</si>
  <si>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</si>
  <si>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</si>
  <si>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</si>
  <si>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</si>
  <si>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</si>
  <si>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</si>
  <si>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</si>
  <si>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</si>
  <si>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</si>
  <si>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</si>
  <si>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</si>
  <si>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</si>
  <si>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</si>
  <si>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</si>
  <si>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</si>
  <si>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</si>
  <si>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</si>
  <si>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</si>
  <si>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</si>
  <si>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</si>
  <si>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</si>
  <si>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</si>
  <si>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</si>
  <si>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</si>
  <si>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</si>
  <si>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</si>
  <si>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</si>
  <si>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</si>
  <si>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</si>
  <si>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</si>
  <si>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</si>
  <si>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</si>
  <si>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</si>
  <si>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</si>
  <si>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</si>
  <si>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</si>
  <si>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</si>
  <si>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</si>
  <si>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</si>
  <si>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</si>
  <si>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</si>
  <si>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</si>
  <si>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</si>
  <si>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</si>
  <si>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</si>
  <si>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</si>
  <si>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</si>
  <si>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</si>
  <si>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</si>
  <si>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</si>
  <si>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</si>
  <si>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</si>
  <si>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</si>
  <si>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</si>
  <si>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</si>
  <si>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</si>
  <si>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</si>
  <si>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</si>
  <si>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</si>
  <si>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</si>
  <si>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</si>
  <si>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</si>
  <si>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</si>
  <si>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</si>
  <si>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</si>
  <si>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</si>
  <si>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</si>
  <si>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</si>
  <si>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</si>
  <si>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</si>
  <si>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</si>
  <si>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</si>
  <si>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</si>
  <si>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</si>
  <si>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</si>
  <si>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</si>
  <si>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</si>
  <si>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</si>
  <si>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</si>
  <si>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</si>
  <si>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</si>
  <si>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</si>
  <si>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</si>
  <si>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</si>
  <si>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</si>
  <si>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</si>
  <si>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</si>
  <si>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</si>
  <si>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</si>
  <si>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</si>
  <si>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</si>
  <si>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</si>
  <si>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</si>
  <si>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</si>
  <si>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</si>
  <si>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</si>
  <si>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</si>
  <si>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</si>
  <si>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</si>
  <si>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</si>
  <si>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</si>
  <si>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</si>
  <si>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</si>
  <si>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</si>
  <si>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</si>
  <si>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</si>
  <si>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</si>
  <si>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</si>
  <si>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</si>
  <si>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</si>
  <si>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</si>
  <si>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</si>
  <si>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</si>
  <si>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</si>
  <si>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</si>
  <si>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</si>
  <si>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</si>
  <si>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</si>
  <si>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</si>
  <si>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</si>
  <si>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</si>
  <si>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</si>
  <si>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</si>
  <si>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</si>
  <si>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</si>
  <si>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</si>
  <si>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</si>
  <si>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</si>
  <si>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</si>
  <si>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</si>
  <si>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</si>
  <si>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</si>
  <si>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</si>
  <si>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</si>
  <si>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</si>
  <si>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</si>
  <si>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</si>
  <si>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</si>
  <si>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</si>
  <si>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</si>
  <si>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</si>
  <si>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</si>
  <si>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</si>
  <si>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</si>
  <si>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</si>
  <si>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</si>
  <si>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</si>
  <si>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</si>
  <si>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</si>
  <si>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</si>
  <si>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</si>
  <si>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</si>
  <si>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</si>
  <si>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</si>
  <si>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</si>
  <si>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</si>
  <si>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</si>
  <si>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</si>
  <si>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</si>
  <si>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</si>
  <si>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</si>
  <si>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</si>
  <si>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</si>
  <si>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</si>
  <si>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</si>
  <si>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</si>
  <si>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</si>
  <si>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</si>
  <si>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</si>
  <si>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</si>
  <si>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</si>
  <si>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</si>
  <si>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</si>
  <si>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</si>
  <si>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</si>
  <si>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</si>
  <si>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</si>
  <si>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</si>
  <si>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</si>
  <si>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</si>
  <si>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</si>
  <si>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</si>
  <si>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</si>
  <si>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</si>
  <si>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</si>
  <si>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</si>
  <si>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</si>
  <si>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</si>
  <si>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</si>
  <si>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</si>
  <si>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</si>
  <si>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</si>
  <si>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</si>
  <si>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</si>
  <si>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</si>
  <si>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</si>
  <si>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</si>
  <si>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</si>
  <si>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</si>
  <si>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</si>
  <si>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</si>
  <si>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</si>
  <si>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</si>
  <si>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</si>
  <si>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</si>
  <si>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</si>
  <si>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</si>
  <si>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</si>
  <si>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</si>
  <si>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</si>
  <si>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</si>
  <si>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</si>
  <si>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</si>
  <si>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</si>
  <si>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</si>
  <si>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</si>
  <si>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</si>
  <si>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</si>
  <si>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</si>
  <si>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</si>
  <si>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</si>
  <si>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</si>
  <si>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</si>
  <si>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</si>
  <si>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</si>
  <si>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</si>
  <si>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</si>
  <si>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</si>
  <si>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</si>
  <si>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</si>
  <si>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</si>
  <si>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</si>
  <si>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</si>
  <si>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</si>
  <si>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</si>
  <si>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</si>
  <si>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</si>
  <si>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</si>
  <si>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</si>
  <si>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</si>
  <si>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</si>
  <si>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</si>
  <si>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</si>
  <si>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</si>
  <si>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</si>
  <si>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</si>
  <si>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</si>
  <si>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</si>
  <si>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</si>
  <si>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</si>
  <si>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</si>
  <si>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</si>
  <si>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</si>
  <si>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</si>
  <si>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</si>
  <si>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</si>
  <si>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</si>
  <si>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</si>
  <si>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</si>
  <si>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</si>
  <si>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</si>
  <si>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</si>
  <si>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</si>
  <si>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</si>
  <si>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</si>
  <si>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</si>
  <si>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</si>
  <si>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</si>
  <si>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</si>
  <si>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</si>
  <si>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</si>
  <si>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</si>
  <si>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</si>
  <si>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</si>
  <si>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</si>
  <si>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</si>
  <si>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</si>
  <si>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</si>
  <si>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</si>
  <si>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</si>
  <si>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</si>
  <si>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</si>
  <si>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</si>
  <si>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</si>
  <si>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</si>
  <si>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</si>
  <si>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</si>
  <si>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</si>
  <si>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</si>
  <si>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</si>
  <si>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</si>
  <si>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</si>
  <si>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</si>
  <si>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</si>
  <si>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</si>
  <si>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</si>
  <si>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</si>
  <si>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</si>
  <si>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</si>
  <si>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</si>
  <si>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</si>
  <si>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</si>
  <si>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</si>
  <si>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</si>
  <si>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</si>
  <si>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</si>
  <si>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</si>
  <si>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</si>
  <si>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</si>
  <si>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</si>
  <si>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</si>
  <si>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</si>
  <si>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</si>
  <si>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</si>
  <si>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</si>
  <si>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</si>
  <si>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</si>
  <si>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</si>
  <si>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</si>
  <si>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</si>
  <si>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</si>
  <si>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</si>
  <si>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</si>
  <si>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</si>
  <si>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</si>
  <si>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</si>
  <si>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</si>
  <si>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</si>
  <si>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</si>
  <si>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</si>
  <si>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</si>
  <si>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</si>
  <si>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</si>
  <si>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</si>
  <si>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</si>
  <si>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</si>
  <si>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</si>
  <si>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</si>
  <si>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</si>
  <si>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</si>
  <si>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</si>
  <si>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</si>
  <si>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</si>
  <si>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</si>
  <si>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</si>
  <si>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</si>
  <si>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</si>
  <si>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</si>
  <si>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</si>
  <si>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</si>
  <si>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</si>
  <si>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</si>
  <si>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</si>
  <si>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</si>
  <si>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</si>
  <si>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</si>
  <si>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</si>
  <si>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</si>
  <si>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</si>
  <si>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</si>
  <si>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</si>
  <si>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</si>
  <si>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</si>
  <si>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</si>
  <si>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</si>
  <si>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</si>
  <si>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</si>
  <si>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</si>
  <si>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</si>
  <si>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</si>
  <si>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</si>
  <si>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</si>
  <si>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</si>
  <si>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</si>
  <si>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</si>
  <si>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</si>
  <si>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</si>
  <si>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</si>
  <si>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</si>
  <si>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</si>
  <si>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</si>
  <si>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</si>
  <si>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</si>
  <si>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</si>
  <si>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</si>
  <si>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</si>
  <si>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</si>
  <si>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</si>
  <si>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</si>
  <si>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</si>
  <si>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</si>
  <si>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</si>
  <si>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</si>
  <si>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</si>
  <si>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</si>
  <si>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</si>
  <si>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</si>
  <si>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</si>
  <si>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</si>
  <si>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</si>
  <si>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</si>
  <si>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</si>
  <si>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</si>
  <si>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</si>
  <si>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</si>
  <si>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</si>
  <si>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</si>
  <si>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</si>
  <si>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</si>
  <si>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</si>
  <si>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</si>
  <si>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</si>
  <si>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</si>
  <si>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</si>
  <si>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</si>
  <si>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</si>
  <si>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</si>
  <si>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</si>
  <si>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</si>
  <si>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</si>
  <si>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</si>
  <si>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</si>
  <si>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</si>
  <si>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</si>
  <si>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</si>
  <si>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</si>
  <si>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</si>
  <si>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</si>
  <si>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</si>
  <si>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</si>
  <si>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</si>
  <si>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</si>
  <si>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</si>
  <si>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</si>
  <si>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</si>
  <si>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</si>
  <si>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</si>
  <si>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</si>
  <si>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</si>
  <si>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</si>
  <si>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</si>
  <si>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</si>
  <si>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</si>
  <si>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</si>
  <si>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</si>
  <si>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</si>
  <si>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</si>
  <si>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</si>
  <si>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</si>
  <si>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</si>
  <si>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</si>
  <si>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</si>
  <si>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</si>
  <si>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</si>
  <si>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</si>
  <si>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</si>
  <si>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</si>
  <si>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</si>
  <si>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</si>
  <si>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</si>
  <si>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</si>
  <si>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</si>
  <si>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</si>
  <si>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</si>
  <si>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</si>
  <si>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</si>
  <si>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</si>
  <si>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</si>
  <si>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</si>
  <si>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</si>
  <si>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</si>
  <si>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</si>
  <si>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</si>
  <si>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</si>
  <si>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</si>
  <si>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</si>
  <si>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</si>
  <si>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</si>
  <si>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</si>
  <si>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</si>
  <si>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</si>
  <si>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</si>
  <si>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</si>
  <si>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</si>
  <si>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</si>
  <si>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</si>
  <si>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</si>
  <si>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</si>
  <si>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</si>
  <si>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</si>
  <si>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</si>
  <si>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</si>
  <si>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</si>
  <si>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</si>
  <si>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</si>
  <si>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</si>
  <si>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</si>
  <si>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</si>
  <si>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</si>
  <si>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</si>
  <si>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</si>
  <si>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</si>
  <si>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</si>
  <si>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</si>
  <si>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</si>
  <si>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</si>
  <si>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</si>
  <si>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</si>
  <si>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</si>
  <si>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</si>
  <si>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</si>
  <si>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</si>
  <si>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</si>
  <si>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</si>
  <si>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</si>
  <si>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</si>
  <si>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</si>
  <si>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</si>
  <si>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</si>
  <si>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</si>
  <si>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</si>
  <si>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</si>
  <si>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</si>
  <si>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</si>
  <si>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</si>
  <si>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</si>
  <si>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</si>
  <si>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</si>
  <si>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</si>
  <si>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</si>
  <si>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</si>
  <si>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</si>
  <si>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</si>
  <si>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</si>
  <si>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</si>
  <si>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</si>
  <si>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</si>
  <si>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</si>
  <si>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</si>
  <si>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</si>
  <si>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</si>
  <si>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</si>
  <si>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</si>
  <si>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</si>
  <si>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</si>
  <si>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</si>
  <si>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</si>
  <si>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</si>
  <si>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</si>
  <si>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</si>
  <si>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</si>
  <si>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</si>
  <si>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</si>
  <si>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</si>
  <si>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</si>
  <si>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</si>
  <si>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</si>
  <si>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</si>
  <si>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</si>
  <si>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</si>
  <si>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</si>
  <si>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</si>
  <si>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</si>
  <si>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</si>
  <si>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</si>
  <si>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</si>
  <si>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</si>
  <si>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</si>
  <si>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</si>
  <si>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</si>
  <si>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</si>
  <si>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</si>
  <si>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</si>
  <si>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</si>
  <si>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</si>
  <si>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</si>
  <si>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</si>
  <si>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</si>
  <si>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</si>
  <si>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</si>
  <si>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</si>
  <si>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</si>
  <si>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</si>
  <si>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</si>
  <si>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</si>
  <si>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</si>
  <si>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</si>
  <si>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</si>
  <si>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</si>
  <si>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</si>
  <si>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</si>
  <si>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</si>
  <si>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</si>
  <si>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</si>
  <si>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</si>
  <si>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</si>
  <si>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</si>
  <si>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</si>
  <si>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</si>
  <si>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</si>
  <si>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</si>
  <si>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</si>
  <si>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</si>
  <si>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</si>
  <si>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</si>
  <si>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</si>
  <si>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</si>
  <si>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</si>
  <si>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</si>
  <si>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</si>
  <si>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</si>
  <si>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</si>
  <si>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</si>
  <si>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</si>
  <si>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</si>
  <si>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</si>
  <si>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</si>
  <si>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</si>
  <si>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</si>
  <si>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</si>
  <si>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</si>
  <si>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</si>
  <si>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</si>
  <si>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</si>
  <si>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</si>
  <si>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</si>
  <si>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</si>
  <si>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</si>
  <si>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</si>
  <si>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</si>
  <si>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</si>
  <si>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</si>
  <si>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</si>
  <si>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</si>
  <si>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</si>
  <si>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</si>
  <si>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</si>
  <si>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</si>
  <si>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</si>
  <si>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</si>
  <si>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</si>
  <si>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</si>
  <si>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</si>
  <si>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</si>
  <si>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</si>
  <si>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</si>
  <si>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</si>
  <si>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</si>
  <si>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</si>
  <si>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</si>
  <si>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</si>
  <si>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</si>
  <si>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</si>
  <si>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</si>
  <si>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</si>
  <si>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</si>
  <si>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</si>
  <si>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</si>
  <si>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</si>
  <si>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</si>
  <si>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</si>
  <si>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</si>
  <si>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</si>
  <si>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</si>
  <si>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</si>
  <si>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</si>
  <si>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</si>
  <si>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</si>
  <si>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</si>
  <si>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</si>
  <si>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</si>
  <si>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</si>
  <si>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</si>
  <si>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</si>
  <si>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</si>
  <si>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</si>
  <si>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</si>
  <si>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</si>
  <si>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</si>
  <si>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</si>
  <si>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</si>
  <si>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</si>
  <si>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</si>
  <si>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</si>
  <si>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</si>
  <si>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</si>
  <si>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</si>
  <si>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</si>
  <si>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</si>
  <si>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</si>
  <si>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</si>
  <si>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</si>
  <si>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</si>
  <si>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</si>
  <si>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</si>
  <si>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</si>
  <si>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</si>
  <si>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</si>
  <si>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</si>
  <si>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</si>
  <si>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</si>
  <si>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</si>
  <si>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</si>
  <si>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</si>
  <si>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</si>
  <si>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</si>
  <si>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</si>
  <si>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</si>
  <si>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</si>
  <si>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</si>
  <si>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</si>
  <si>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</si>
  <si>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</si>
  <si>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</si>
  <si>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</si>
  <si>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</si>
  <si>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</si>
  <si>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</si>
  <si>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</si>
  <si>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</si>
  <si>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</si>
  <si>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</si>
  <si>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</si>
  <si>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</si>
  <si>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</si>
  <si>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</si>
  <si>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</si>
  <si>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</si>
  <si>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</si>
  <si>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</si>
  <si>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</si>
  <si>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</si>
  <si>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</si>
  <si>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</si>
  <si>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</si>
  <si>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</si>
  <si>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</si>
  <si>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</si>
  <si>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</si>
  <si>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</si>
  <si>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</si>
  <si>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</si>
  <si>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</si>
  <si>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</si>
  <si>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</si>
  <si>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</si>
  <si>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</si>
  <si>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</si>
  <si>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</si>
  <si>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</si>
  <si>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</si>
  <si>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</si>
  <si>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</si>
  <si>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</si>
  <si>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</si>
  <si>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</si>
  <si>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</si>
  <si>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</si>
  <si>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</si>
  <si>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</si>
  <si>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</si>
  <si>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</si>
  <si>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</si>
  <si>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</si>
  <si>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</si>
  <si>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</si>
  <si>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</si>
  <si>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</si>
  <si>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</si>
  <si>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</si>
  <si>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</si>
  <si>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</si>
  <si>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</si>
  <si>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</si>
  <si>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</si>
  <si>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</si>
  <si>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</si>
  <si>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</si>
  <si>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</si>
  <si>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</si>
  <si>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</si>
  <si>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</si>
  <si>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</si>
  <si>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</si>
  <si>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</si>
  <si>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</si>
  <si>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</si>
  <si>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</si>
  <si>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</si>
  <si>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</si>
  <si>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</si>
  <si>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</si>
  <si>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</si>
  <si>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</si>
  <si>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</si>
  <si>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</si>
  <si>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</si>
  <si>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</si>
  <si>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</si>
  <si>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</si>
  <si>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</si>
  <si>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</si>
  <si>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</si>
  <si>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</si>
  <si>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</si>
  <si>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</si>
  <si>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</si>
  <si>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</si>
  <si>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</si>
  <si>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</si>
  <si>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</si>
  <si>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</si>
  <si>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</si>
  <si>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</si>
  <si>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</si>
  <si>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</si>
  <si>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</si>
  <si>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</si>
  <si>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</si>
  <si>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</si>
  <si>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</si>
  <si>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</si>
  <si>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</si>
  <si>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</si>
  <si>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</si>
  <si>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</si>
  <si>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</si>
  <si>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</si>
  <si>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</si>
  <si>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</si>
  <si>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</si>
  <si>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</si>
  <si>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</si>
  <si>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</si>
  <si>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</si>
  <si>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</si>
  <si>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</si>
  <si>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</si>
  <si>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</si>
  <si>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</si>
  <si>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</si>
  <si>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</si>
  <si>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</si>
  <si>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</si>
  <si>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</si>
  <si>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</si>
  <si>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</si>
  <si>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</si>
  <si>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</si>
  <si>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</si>
  <si>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</si>
  <si>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</si>
  <si>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</si>
  <si>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</si>
  <si>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</si>
  <si>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</si>
  <si>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</si>
  <si>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</si>
  <si>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</si>
  <si>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</si>
  <si>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</si>
  <si>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</si>
  <si>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</si>
  <si>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</si>
  <si>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</si>
  <si>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</si>
  <si>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</si>
  <si>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</si>
  <si>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</si>
  <si>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</si>
  <si>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</si>
  <si>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</si>
  <si>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</si>
  <si>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</si>
  <si>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</si>
  <si>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</si>
  <si>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</si>
  <si>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</si>
  <si>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</si>
  <si>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</si>
  <si>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</si>
  <si>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</si>
  <si>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</si>
  <si>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</si>
  <si>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</si>
  <si>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</si>
  <si>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</si>
  <si>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</si>
  <si>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</si>
  <si>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</si>
  <si>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</si>
  <si>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</si>
  <si>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</si>
  <si>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</si>
  <si>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</si>
  <si>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</si>
  <si>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</si>
  <si>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</si>
  <si>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</si>
  <si>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</si>
  <si>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</si>
  <si>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</si>
  <si>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</si>
  <si>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</si>
  <si>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</si>
  <si>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</si>
  <si>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</si>
  <si>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</si>
  <si>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</si>
  <si>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</si>
  <si>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</si>
  <si>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</si>
  <si>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</si>
  <si>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</si>
  <si>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</si>
  <si>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</si>
  <si>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</si>
  <si>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</si>
  <si>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</si>
  <si>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</si>
  <si>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</si>
  <si>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</si>
  <si>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</si>
  <si>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</si>
  <si>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</si>
  <si>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</si>
  <si>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</si>
  <si>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</si>
  <si>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</si>
  <si>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</si>
  <si>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</si>
  <si>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</si>
  <si>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</si>
  <si>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</si>
  <si>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</si>
  <si>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</si>
  <si>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</si>
  <si>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</si>
  <si>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</si>
  <si>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</si>
  <si>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</si>
  <si>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</si>
  <si>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</si>
  <si>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</si>
  <si>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</si>
  <si>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</si>
  <si>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</si>
  <si>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</si>
  <si>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</si>
  <si>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</si>
  <si>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</si>
  <si>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</si>
  <si>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</si>
  <si>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</si>
  <si>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</si>
  <si>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</si>
  <si>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</si>
  <si>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</si>
  <si>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</si>
  <si>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</si>
  <si>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</si>
  <si>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</si>
  <si>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</si>
  <si>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</si>
  <si>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</si>
  <si>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</si>
  <si>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</si>
  <si>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</si>
  <si>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</si>
  <si>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</si>
  <si>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</si>
  <si>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</si>
  <si>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</si>
  <si>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</si>
  <si>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</si>
  <si>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</si>
  <si>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</si>
  <si>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</si>
  <si>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</si>
  <si>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</si>
  <si>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</si>
  <si>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</si>
  <si>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</si>
  <si>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</si>
  <si>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</si>
  <si>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</si>
  <si>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</si>
  <si>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</si>
  <si>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</si>
  <si>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</si>
  <si>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</si>
  <si>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</si>
  <si>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</si>
  <si>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</si>
  <si>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</si>
  <si>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</si>
  <si>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</si>
  <si>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</si>
  <si>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</si>
  <si>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</si>
  <si>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</si>
  <si>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</si>
  <si>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</si>
  <si>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</si>
  <si>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</si>
  <si>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</si>
  <si>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</si>
  <si>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</si>
  <si>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</si>
  <si>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</si>
  <si>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</si>
  <si>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</si>
  <si>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</si>
  <si>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</si>
  <si>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</si>
  <si>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</si>
  <si>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</si>
  <si>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</si>
  <si>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</si>
  <si>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</si>
  <si>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</si>
  <si>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</si>
  <si>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</si>
  <si>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</si>
  <si>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</si>
  <si>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</si>
  <si>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</si>
  <si>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</si>
  <si>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</si>
  <si>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</si>
  <si>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</si>
  <si>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</si>
  <si>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</si>
  <si>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</si>
  <si>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</si>
  <si>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</si>
  <si>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</si>
  <si>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</si>
  <si>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</si>
  <si>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</si>
  <si>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</si>
  <si>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</si>
  <si>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</si>
  <si>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</si>
  <si>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</si>
  <si>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</si>
  <si>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</si>
  <si>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</si>
  <si>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</si>
  <si>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</si>
  <si>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</si>
  <si>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</si>
  <si>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</si>
  <si>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</si>
  <si>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</si>
  <si>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</si>
  <si>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</si>
  <si>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</si>
  <si>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</si>
  <si>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</si>
  <si>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</si>
  <si>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</si>
  <si>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</si>
  <si>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</si>
  <si>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</si>
  <si>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</si>
  <si>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</si>
  <si>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</si>
  <si>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</si>
  <si>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</si>
  <si>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</si>
  <si>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</si>
  <si>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</si>
  <si>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</si>
  <si>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</si>
  <si>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</si>
  <si>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</si>
  <si>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</si>
  <si>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</si>
  <si>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</si>
  <si>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</si>
  <si>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</si>
  <si>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</si>
  <si>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</si>
  <si>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</si>
  <si>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</si>
  <si>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</si>
  <si>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</si>
  <si>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</si>
  <si>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</si>
  <si>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</si>
  <si>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</si>
  <si>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</si>
  <si>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</si>
  <si>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</si>
  <si>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</si>
  <si>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</si>
  <si>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</si>
  <si>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</si>
  <si>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</si>
  <si>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</si>
  <si>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</si>
  <si>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</si>
  <si>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</si>
  <si>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</si>
  <si>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</si>
  <si>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</si>
  <si>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</si>
  <si>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</si>
  <si>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</si>
  <si>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</si>
  <si>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</si>
  <si>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</si>
  <si>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</si>
  <si>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</si>
  <si>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</si>
  <si>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</si>
  <si>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</si>
  <si>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</si>
  <si>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</si>
  <si>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</si>
  <si>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</si>
  <si>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</si>
  <si>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</si>
  <si>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</si>
  <si>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</si>
  <si>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</si>
  <si>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</si>
  <si>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</si>
  <si>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</si>
  <si>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</si>
  <si>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</si>
  <si>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</si>
  <si>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</si>
  <si>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</si>
  <si>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</si>
  <si>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</si>
  <si>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</si>
  <si>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</si>
  <si>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</si>
  <si>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</si>
  <si>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</si>
  <si>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</si>
  <si>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</si>
  <si>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</si>
  <si>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</si>
  <si>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</si>
  <si>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</si>
  <si>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</si>
  <si>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</si>
  <si>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</si>
  <si>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</si>
  <si>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</si>
  <si>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</si>
  <si>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</si>
  <si>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</si>
  <si>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</si>
  <si>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</si>
  <si>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</si>
  <si>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</si>
  <si>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</si>
  <si>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</si>
  <si>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</si>
  <si>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</si>
  <si>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</si>
  <si>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</si>
  <si>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</si>
  <si>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</si>
  <si>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</si>
  <si>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</si>
  <si>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</si>
  <si>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</si>
  <si>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</si>
  <si>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</si>
  <si>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</si>
  <si>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</si>
  <si>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</si>
  <si>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</si>
  <si>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</si>
  <si>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</si>
  <si>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</si>
  <si>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</si>
  <si>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</si>
  <si>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</si>
  <si>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</si>
  <si>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</si>
  <si>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</si>
  <si>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</si>
  <si>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</si>
  <si>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</si>
  <si>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</si>
  <si>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</si>
  <si>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</si>
  <si>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</si>
  <si>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</si>
  <si>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</si>
  <si>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</si>
  <si>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</si>
  <si>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</si>
  <si>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</si>
  <si>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</si>
  <si>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</si>
  <si>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</si>
  <si>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</si>
  <si>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</si>
  <si>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</si>
  <si>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</si>
  <si>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</si>
  <si>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</si>
  <si>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</si>
  <si>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</si>
  <si>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</si>
  <si>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</si>
  <si>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</si>
  <si>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</si>
  <si>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</si>
  <si>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</si>
  <si>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</si>
  <si>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</si>
  <si>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</si>
  <si>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</si>
  <si>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</si>
  <si>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</si>
  <si>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</si>
  <si>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</si>
  <si>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</si>
  <si>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</si>
  <si>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</si>
  <si>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</si>
  <si>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</si>
  <si>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</si>
  <si>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</si>
  <si>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</si>
  <si>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</si>
  <si>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</si>
  <si>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</si>
  <si>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</si>
  <si>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</si>
  <si>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</si>
  <si>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</si>
  <si>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</si>
  <si>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</si>
  <si>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</si>
  <si>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</si>
  <si>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</si>
  <si>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</si>
  <si>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</si>
  <si>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</si>
  <si>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</si>
  <si>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</si>
  <si>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</si>
  <si>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</si>
  <si>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</si>
  <si>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</si>
  <si>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</si>
  <si>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</si>
  <si>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</si>
  <si>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</si>
  <si>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</si>
  <si>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</si>
  <si>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</si>
  <si>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</si>
  <si>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</si>
  <si>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</si>
  <si>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</si>
  <si>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</si>
  <si>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</si>
  <si>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</si>
  <si>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</si>
  <si>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</si>
  <si>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</si>
  <si>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</si>
  <si>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</si>
  <si>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</si>
  <si>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</si>
  <si>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</si>
  <si>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</si>
  <si>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</si>
  <si>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</si>
  <si>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</si>
  <si>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</si>
  <si>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</si>
  <si>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</si>
  <si>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</si>
  <si>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</si>
  <si>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</si>
  <si>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</si>
  <si>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</si>
  <si>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</si>
  <si>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</si>
  <si>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</si>
  <si>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</si>
  <si>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</si>
  <si>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</si>
  <si>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</si>
  <si>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</si>
  <si>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</si>
  <si>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</si>
  <si>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</si>
  <si>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</si>
  <si>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</si>
  <si>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</si>
  <si>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</si>
  <si>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</si>
  <si>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</si>
  <si>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</si>
  <si>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</si>
  <si>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</si>
  <si>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</si>
  <si>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</si>
  <si>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</si>
  <si>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</si>
  <si>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</si>
  <si>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</si>
  <si>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</si>
  <si>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</si>
  <si>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</si>
  <si>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</si>
  <si>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</si>
  <si>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</si>
  <si>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</si>
  <si>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</si>
  <si>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</si>
  <si>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</si>
  <si>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</si>
  <si>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</si>
  <si>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</si>
  <si>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</si>
  <si>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</si>
  <si>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</si>
  <si>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</si>
  <si>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</si>
  <si>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</si>
  <si>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</si>
  <si>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</si>
  <si>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</si>
  <si>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</si>
  <si>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</si>
  <si>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</si>
  <si>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</si>
  <si>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</si>
  <si>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</si>
  <si>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</si>
  <si>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</si>
  <si>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</si>
  <si>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</si>
  <si>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</si>
  <si>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</si>
  <si>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</si>
  <si>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</si>
  <si>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</si>
  <si>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</si>
  <si>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</si>
  <si>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</si>
  <si>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</si>
  <si>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</si>
  <si>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</si>
  <si>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</si>
  <si>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</si>
  <si>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</si>
  <si>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</si>
  <si>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</si>
  <si>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</si>
  <si>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</si>
  <si>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</si>
  <si>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</si>
  <si>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</si>
  <si>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</si>
  <si>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</si>
  <si>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</si>
  <si>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</si>
  <si>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</si>
  <si>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</si>
  <si>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</si>
  <si>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</si>
  <si>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</si>
  <si>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</si>
  <si>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</si>
  <si>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</si>
  <si>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</si>
  <si>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</si>
  <si>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</si>
  <si>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</si>
  <si>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</si>
  <si>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</si>
  <si>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</si>
  <si>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</si>
  <si>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</si>
  <si>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</si>
  <si>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</si>
  <si>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</si>
  <si>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</si>
  <si>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</si>
  <si>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</si>
  <si>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</si>
  <si>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</si>
  <si>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</si>
  <si>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</si>
  <si>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</si>
  <si>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</si>
  <si>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</si>
  <si>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</si>
  <si>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</si>
  <si>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</si>
  <si>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</si>
  <si>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</si>
  <si>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</si>
  <si>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</si>
  <si>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</si>
  <si>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</si>
  <si>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</si>
  <si>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</si>
  <si>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</si>
  <si>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</si>
  <si>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</si>
  <si>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</si>
  <si>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</si>
  <si>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</si>
  <si>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</si>
  <si>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</si>
  <si>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</si>
  <si>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</si>
  <si>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</si>
  <si>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</si>
  <si>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</si>
  <si>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</si>
  <si>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</si>
  <si>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</si>
  <si>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</si>
  <si>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</si>
  <si>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</si>
  <si>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</si>
  <si>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</si>
  <si>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</si>
  <si>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</si>
  <si>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</si>
  <si>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</si>
  <si>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</si>
  <si>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</si>
  <si>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</si>
  <si>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</si>
  <si>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</si>
  <si>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</si>
  <si>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</si>
  <si>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</si>
  <si>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</si>
  <si>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</si>
  <si>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</si>
  <si>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</si>
  <si>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</si>
  <si>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</si>
  <si>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</si>
  <si>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</si>
  <si>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</si>
  <si>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</si>
  <si>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</si>
  <si>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</si>
  <si>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</si>
  <si>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</si>
  <si>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</si>
  <si>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</si>
  <si>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</si>
  <si>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</si>
  <si>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</si>
  <si>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</si>
  <si>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</si>
  <si>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</si>
  <si>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</si>
  <si>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</si>
  <si>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</si>
  <si>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</si>
  <si>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</si>
  <si>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</si>
  <si>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</si>
  <si>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</si>
  <si>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</si>
  <si>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</si>
  <si>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</si>
  <si>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</si>
  <si>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</si>
  <si>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</si>
  <si>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</si>
  <si>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</si>
  <si>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</si>
  <si>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</si>
  <si>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</si>
  <si>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</si>
  <si>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</si>
  <si>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</si>
  <si>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</si>
  <si>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</si>
  <si>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</si>
  <si>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</si>
  <si>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</si>
  <si>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</si>
  <si>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</si>
  <si>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</si>
  <si>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</si>
  <si>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</si>
  <si>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</si>
  <si>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</si>
  <si>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</si>
  <si>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</si>
  <si>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</si>
  <si>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</si>
  <si>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</si>
  <si>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</si>
  <si>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</si>
  <si>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</si>
  <si>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</si>
  <si>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</si>
  <si>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</si>
  <si>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</si>
  <si>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</si>
  <si>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</si>
  <si>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</si>
  <si>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</si>
  <si>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</si>
  <si>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</si>
  <si>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</si>
  <si>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</si>
  <si>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</si>
  <si>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</si>
  <si>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</si>
  <si>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</si>
  <si>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</si>
  <si>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</si>
  <si>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</si>
  <si>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</si>
  <si>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</si>
  <si>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</si>
  <si>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</si>
  <si>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</si>
  <si>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</si>
  <si>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</si>
  <si>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</si>
  <si>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</si>
  <si>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</si>
  <si>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</si>
  <si>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</si>
  <si>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</si>
  <si>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</si>
  <si>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</si>
  <si>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</si>
  <si>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</si>
  <si>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</si>
  <si>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</si>
  <si>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</si>
  <si>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</si>
  <si>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</si>
  <si>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</si>
  <si>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</si>
  <si>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</si>
  <si>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</si>
  <si>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</si>
  <si>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</si>
  <si>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</si>
  <si>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</si>
  <si>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</si>
  <si>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</si>
  <si>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</si>
  <si>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</si>
  <si>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</si>
  <si>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</si>
  <si>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</si>
  <si>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</si>
  <si>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</si>
  <si>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</si>
  <si>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</si>
  <si>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</si>
  <si>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</si>
  <si>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</si>
  <si>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</si>
  <si>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</si>
  <si>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</si>
  <si>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</si>
  <si>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</si>
  <si>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</si>
  <si>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</si>
  <si>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</si>
  <si>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</si>
  <si>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</si>
  <si>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</si>
  <si>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</si>
  <si>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</si>
  <si>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</si>
  <si>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</si>
  <si>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</si>
  <si>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</si>
  <si>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</si>
  <si>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</si>
  <si>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</si>
  <si>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</si>
  <si>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</si>
  <si>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</si>
  <si>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</si>
  <si>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</si>
  <si>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</si>
  <si>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</si>
  <si>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</si>
  <si>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</si>
  <si>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</si>
  <si>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</si>
  <si>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</si>
  <si>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</si>
  <si>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</si>
  <si>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</si>
  <si>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</si>
  <si>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</si>
  <si>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</si>
  <si>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</si>
  <si>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</si>
  <si>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</si>
  <si>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</si>
  <si>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</si>
  <si>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</si>
  <si>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</si>
  <si>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</si>
  <si>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</si>
  <si>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</si>
  <si>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</si>
  <si>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</si>
  <si>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</si>
  <si>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</si>
  <si>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</si>
  <si>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</si>
  <si>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</si>
  <si>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</si>
  <si>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</si>
  <si>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</si>
  <si>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</si>
  <si>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</si>
  <si>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</si>
  <si>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</si>
  <si>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</si>
  <si>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</si>
  <si>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</si>
  <si>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</si>
  <si>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</si>
  <si>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</si>
  <si>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</si>
  <si>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</si>
  <si>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</si>
  <si>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</si>
  <si>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</si>
  <si>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</si>
  <si>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</si>
  <si>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</si>
  <si>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</si>
  <si>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</si>
  <si>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</si>
  <si>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</si>
  <si>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</si>
  <si>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</si>
  <si>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</si>
  <si>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</si>
  <si>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</si>
  <si>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</si>
  <si>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</si>
  <si>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</si>
  <si>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</si>
  <si>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</si>
  <si>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</si>
  <si>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</si>
  <si>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</si>
  <si>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</si>
  <si>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</si>
  <si>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</si>
  <si>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</si>
  <si>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</si>
  <si>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</si>
  <si>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</si>
  <si>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</si>
  <si>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</si>
  <si>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</si>
  <si>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</si>
  <si>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</si>
  <si>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</si>
  <si>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</si>
  <si>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</si>
  <si>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</si>
  <si>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</si>
  <si>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</si>
  <si>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</si>
  <si>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</si>
  <si>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</si>
  <si>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</si>
  <si>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</si>
  <si>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</si>
  <si>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</si>
  <si>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</si>
  <si>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</si>
  <si>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</si>
  <si>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</si>
  <si>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</si>
  <si>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</si>
  <si>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</si>
  <si>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</si>
  <si>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</si>
  <si>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</si>
  <si>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</si>
  <si>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</si>
  <si>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</si>
  <si>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</si>
  <si>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</si>
  <si>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</si>
  <si>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</si>
  <si>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</si>
  <si>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</si>
  <si>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</si>
  <si>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</si>
  <si>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</si>
  <si>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</si>
  <si>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</si>
  <si>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</si>
  <si>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</si>
  <si>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</si>
  <si>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</si>
  <si>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</si>
  <si>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</si>
  <si>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</si>
  <si>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</si>
  <si>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</si>
  <si>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</si>
  <si>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</si>
  <si>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</si>
  <si>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</si>
  <si>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</si>
  <si>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</si>
  <si>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</si>
  <si>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</si>
  <si>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</si>
  <si>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</si>
  <si>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</si>
  <si>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</si>
  <si>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</si>
  <si>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</si>
  <si>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</si>
  <si>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</si>
  <si>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</si>
  <si>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</si>
  <si>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</si>
  <si>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</si>
  <si>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</si>
  <si>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</si>
  <si>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</si>
  <si>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</si>
  <si>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</si>
  <si>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</si>
  <si>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</si>
  <si>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</si>
  <si>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</si>
  <si>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</si>
  <si>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</si>
  <si>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</si>
  <si>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</si>
  <si>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</si>
  <si>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</si>
  <si>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</si>
  <si>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</si>
  <si>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</si>
  <si>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</si>
  <si>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</si>
  <si>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</si>
  <si>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</si>
  <si>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</si>
  <si>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</si>
  <si>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</si>
  <si>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</si>
  <si>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</si>
  <si>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</si>
  <si>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</si>
  <si>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</si>
  <si>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</si>
  <si>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</si>
  <si>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</si>
  <si>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</si>
  <si>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</si>
  <si>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</si>
  <si>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</si>
  <si>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</si>
  <si>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</si>
  <si>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</si>
  <si>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</si>
  <si>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</si>
  <si>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</si>
  <si>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</si>
  <si>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</si>
  <si>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</si>
  <si>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</si>
  <si>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</si>
  <si>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</si>
  <si>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</si>
  <si>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</si>
  <si>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</si>
  <si>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</si>
  <si>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</si>
  <si>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</si>
  <si>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</si>
  <si>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</si>
  <si>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</si>
  <si>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</si>
  <si>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</si>
  <si>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</si>
  <si>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</si>
  <si>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</si>
  <si>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</si>
  <si>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</si>
  <si>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</si>
  <si>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</si>
  <si>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</si>
  <si>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</si>
  <si>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</si>
  <si>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</si>
  <si>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</si>
  <si>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</si>
  <si>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</si>
  <si>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</si>
  <si>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</si>
  <si>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</si>
  <si>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</si>
  <si>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</si>
  <si>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</si>
  <si>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</si>
  <si>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</si>
  <si>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</si>
  <si>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</si>
  <si>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</si>
  <si>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</si>
  <si>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</si>
  <si>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</si>
  <si>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</si>
  <si>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</si>
  <si>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</si>
  <si>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</si>
  <si>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</si>
  <si>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</si>
  <si>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</si>
  <si>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</si>
  <si>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</si>
  <si>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</si>
  <si>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</si>
  <si>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</si>
  <si>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</si>
  <si>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</si>
  <si>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</si>
  <si>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</si>
  <si>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</si>
  <si>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</si>
  <si>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</si>
  <si>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</si>
  <si>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</si>
  <si>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</si>
  <si>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</si>
  <si>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</si>
  <si>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</si>
  <si>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</si>
  <si>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</si>
  <si>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</si>
  <si>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</si>
  <si>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</si>
  <si>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</si>
  <si>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</si>
  <si>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</si>
  <si>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</si>
  <si>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</si>
  <si>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</si>
  <si>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</si>
  <si>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</si>
  <si>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</si>
  <si>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</si>
  <si>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</si>
  <si>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</si>
  <si>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</si>
  <si>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</si>
  <si>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</si>
  <si>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</si>
  <si>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</si>
  <si>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</si>
  <si>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</si>
  <si>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</si>
  <si>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</si>
  <si>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</si>
  <si>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</si>
  <si>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</si>
  <si>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</si>
  <si>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</si>
  <si>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</si>
  <si>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</si>
  <si>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</si>
  <si>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</si>
  <si>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</si>
  <si>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</si>
  <si>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</si>
  <si>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</si>
  <si>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</si>
  <si>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</si>
  <si>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</si>
  <si>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</si>
  <si>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</si>
  <si>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</si>
  <si>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</si>
  <si>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</si>
  <si>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</si>
  <si>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</si>
  <si>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</si>
  <si>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</si>
  <si>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</si>
  <si>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</si>
  <si>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</si>
  <si>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</si>
  <si>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</si>
  <si>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</si>
  <si>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</si>
  <si>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</si>
  <si>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</si>
  <si>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</si>
  <si>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</si>
  <si>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</si>
  <si>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</si>
  <si>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</si>
  <si>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</si>
  <si>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</si>
  <si>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</si>
  <si>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</si>
  <si>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</si>
  <si>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</si>
  <si>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</si>
  <si>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</si>
  <si>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</si>
  <si>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</si>
  <si>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</si>
  <si>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</si>
  <si>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</si>
  <si>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</si>
  <si>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</si>
  <si>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</si>
  <si>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</si>
  <si>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</si>
  <si>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</si>
  <si>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</si>
  <si>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</si>
  <si>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</si>
  <si>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</si>
  <si>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</si>
  <si>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</si>
  <si>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</si>
  <si>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</si>
  <si>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</si>
  <si>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</si>
  <si>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</si>
  <si>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</si>
  <si>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</si>
  <si>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</si>
  <si>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</si>
  <si>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</si>
  <si>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</si>
  <si>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</si>
  <si>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</si>
  <si>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</si>
  <si>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</si>
  <si>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</si>
  <si>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</si>
  <si>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</si>
  <si>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</si>
  <si>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</si>
  <si>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</si>
  <si>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</si>
  <si>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</si>
  <si>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</si>
  <si>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</si>
  <si>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</si>
  <si>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</si>
  <si>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</si>
  <si>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</si>
  <si>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</si>
  <si>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</si>
  <si>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</si>
  <si>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</si>
  <si>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</si>
  <si>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</si>
  <si>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</si>
  <si>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</si>
  <si>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</si>
  <si>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</si>
  <si>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</si>
  <si>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</si>
  <si>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</si>
  <si>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</si>
  <si>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</si>
  <si>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</si>
  <si>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</si>
  <si>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</si>
  <si>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</si>
  <si>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</si>
  <si>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</si>
  <si>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</si>
  <si>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</si>
  <si>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</si>
  <si>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</si>
  <si>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</si>
  <si>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</si>
  <si>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</si>
  <si>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</si>
  <si>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</si>
  <si>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</si>
  <si>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</si>
  <si>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</si>
  <si>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</si>
  <si>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</si>
  <si>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</si>
  <si>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</si>
  <si>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</si>
  <si>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</si>
  <si>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</si>
  <si>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</si>
  <si>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</si>
  <si>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</si>
  <si>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</si>
  <si>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</si>
  <si>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</si>
  <si>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</si>
  <si>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</si>
  <si>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</si>
  <si>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</si>
  <si>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</si>
  <si>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</si>
  <si>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</si>
  <si>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</si>
  <si>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</si>
  <si>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</si>
  <si>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</si>
  <si>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</si>
  <si>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</si>
  <si>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</si>
  <si>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</si>
  <si>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</si>
  <si>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</si>
  <si>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</si>
  <si>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</si>
  <si>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</si>
  <si>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</si>
  <si>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</si>
  <si>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</si>
  <si>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</si>
  <si>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</si>
  <si>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</si>
  <si>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</si>
  <si>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</si>
  <si>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</si>
  <si>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</si>
  <si>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</si>
  <si>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</si>
  <si>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</si>
  <si>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</si>
  <si>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</si>
  <si>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</si>
  <si>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</si>
  <si>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</si>
  <si>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</si>
  <si>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</si>
  <si>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</si>
  <si>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</si>
  <si>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</si>
  <si>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</si>
  <si>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</si>
  <si>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</si>
  <si>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</si>
  <si>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</si>
  <si>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</si>
  <si>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</si>
  <si>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</si>
  <si>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</si>
  <si>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</si>
  <si>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</si>
  <si>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</si>
  <si>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</si>
  <si>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</si>
  <si>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</si>
  <si>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</si>
  <si>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</si>
  <si>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</si>
  <si>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</si>
  <si>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</si>
  <si>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</si>
  <si>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</si>
  <si>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</si>
  <si>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</si>
  <si>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</si>
  <si>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</si>
  <si>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</si>
  <si>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</si>
  <si>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</si>
  <si>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</si>
  <si>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</si>
  <si>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</si>
  <si>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</si>
  <si>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</si>
  <si>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</si>
  <si>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</si>
  <si>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</si>
  <si>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</si>
  <si>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</si>
  <si>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</si>
  <si>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</si>
  <si>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</si>
  <si>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</si>
  <si>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</si>
  <si>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</si>
  <si>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</si>
  <si>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</si>
  <si>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</si>
  <si>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</si>
  <si>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</si>
  <si>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</si>
  <si>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</si>
  <si>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</si>
  <si>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</si>
  <si>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</si>
  <si>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</si>
  <si>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</si>
  <si>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</si>
  <si>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</si>
  <si>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</si>
  <si>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</si>
  <si>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</si>
  <si>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</si>
  <si>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</si>
  <si>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</si>
  <si>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</si>
  <si>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</si>
  <si>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</si>
  <si>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</si>
  <si>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</si>
  <si>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</si>
  <si>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</si>
  <si>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</si>
  <si>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</si>
  <si>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</si>
  <si>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</si>
  <si>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</si>
  <si>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</si>
  <si>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</si>
  <si>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</si>
  <si>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</si>
  <si>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</si>
  <si>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</si>
  <si>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</si>
  <si>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</si>
  <si>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</si>
  <si>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</si>
  <si>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</si>
  <si>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</si>
  <si>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</si>
  <si>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</si>
  <si>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</si>
  <si>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</si>
  <si>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</si>
  <si>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</si>
  <si>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</si>
  <si>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</si>
  <si>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</si>
  <si>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</si>
  <si>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</si>
  <si>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</si>
  <si>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</si>
  <si>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</si>
  <si>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</si>
  <si>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</si>
  <si>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</si>
  <si>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</si>
  <si>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</si>
  <si>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</si>
  <si>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</si>
  <si>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</si>
  <si>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</si>
  <si>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</si>
  <si>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</si>
  <si>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</si>
  <si>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</si>
  <si>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</si>
  <si>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</si>
  <si>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</si>
  <si>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</si>
  <si>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</si>
  <si>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</si>
  <si>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</si>
  <si>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</si>
  <si>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</si>
  <si>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</si>
  <si>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</si>
  <si>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</si>
  <si>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</si>
  <si>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</si>
  <si>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</si>
  <si>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</si>
  <si>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</si>
  <si>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</si>
  <si>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</si>
  <si>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</si>
  <si>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</si>
  <si>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</si>
  <si>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</si>
  <si>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</si>
  <si>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</si>
  <si>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</si>
  <si>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</si>
  <si>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</si>
  <si>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</si>
  <si>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</si>
  <si>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</si>
  <si>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</si>
  <si>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</si>
  <si>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</si>
  <si>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</si>
  <si>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</si>
  <si>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</si>
  <si>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</si>
  <si>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</si>
  <si>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</si>
  <si>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</si>
  <si>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</si>
  <si>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</si>
  <si>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</si>
  <si>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</si>
  <si>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</si>
  <si>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</si>
  <si>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</si>
  <si>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</si>
  <si>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</si>
  <si>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</si>
  <si>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</si>
  <si>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</si>
  <si>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</si>
  <si>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</si>
  <si>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</si>
  <si>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</si>
  <si>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</si>
  <si>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</si>
  <si>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</si>
  <si>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</si>
  <si>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</si>
  <si>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</si>
  <si>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</si>
  <si>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</si>
  <si>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</si>
  <si>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</si>
  <si>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</si>
  <si>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</si>
  <si>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</si>
  <si>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</si>
  <si>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</si>
  <si>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</si>
  <si>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</si>
  <si>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</si>
  <si>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</si>
  <si>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</si>
  <si>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</si>
  <si>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</si>
  <si>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</si>
  <si>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</si>
  <si>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</si>
  <si>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</si>
  <si>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</si>
  <si>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</si>
  <si>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</si>
  <si>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</si>
  <si>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</si>
  <si>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</si>
  <si>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</si>
  <si>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</si>
  <si>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</si>
  <si>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</si>
  <si>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</si>
  <si>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</si>
  <si>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</si>
  <si>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</si>
  <si>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</si>
  <si>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</si>
  <si>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</si>
  <si>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</si>
  <si>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</si>
  <si>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</si>
  <si>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</si>
  <si>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</si>
  <si>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</si>
  <si>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</si>
  <si>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</si>
  <si>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</si>
  <si>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</si>
  <si>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</si>
  <si>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</si>
  <si>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</si>
  <si>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</si>
  <si>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</si>
  <si>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</si>
  <si>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</si>
  <si>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</si>
  <si>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</si>
  <si>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</si>
  <si>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</si>
  <si>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</si>
  <si>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</si>
  <si>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</si>
  <si>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</si>
  <si>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</si>
  <si>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</si>
  <si>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</si>
  <si>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</si>
  <si>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</si>
  <si>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</si>
  <si>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</si>
  <si>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</si>
  <si>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</si>
  <si>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</si>
  <si>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</si>
  <si>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</si>
  <si>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</si>
  <si>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</si>
  <si>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</si>
  <si>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</si>
  <si>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</si>
  <si>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</si>
  <si>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</si>
  <si>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</si>
  <si>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</si>
  <si>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</si>
  <si>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</si>
  <si>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</si>
  <si>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</si>
  <si>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</si>
  <si>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</si>
  <si>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</si>
  <si>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</si>
  <si>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</si>
  <si>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</si>
  <si>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</si>
  <si>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</si>
  <si>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</si>
  <si>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</si>
  <si>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</si>
  <si>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</si>
  <si>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</si>
  <si>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</si>
  <si>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</si>
  <si>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</si>
  <si>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</si>
  <si>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</si>
  <si>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</si>
  <si>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</si>
  <si>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</si>
  <si>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</si>
  <si>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</si>
  <si>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</si>
  <si>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</si>
  <si>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</si>
  <si>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</si>
  <si>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</si>
  <si>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</si>
  <si>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</si>
  <si>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</si>
  <si>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</si>
  <si>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</si>
  <si>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</si>
  <si>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</si>
  <si>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</si>
  <si>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</si>
  <si>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</si>
  <si>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</si>
  <si>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</si>
  <si>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</si>
  <si>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</si>
  <si>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</si>
  <si>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</si>
  <si>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</si>
  <si>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</si>
  <si>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</si>
  <si>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</si>
  <si>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</si>
  <si>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</si>
  <si>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</si>
  <si>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</si>
  <si>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</si>
  <si>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</si>
  <si>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</si>
  <si>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</si>
  <si>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</si>
  <si>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</si>
  <si>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</si>
  <si>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</si>
  <si>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</si>
  <si>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</si>
  <si>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</si>
  <si>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</si>
  <si>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</si>
  <si>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</si>
  <si>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</si>
  <si>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</si>
  <si>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</si>
  <si>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</si>
  <si>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</si>
  <si>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</si>
  <si>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</si>
  <si>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</si>
  <si>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</si>
  <si>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</si>
  <si>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</si>
  <si>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</si>
  <si>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</si>
  <si>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</si>
  <si>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</si>
  <si>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</si>
  <si>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</si>
  <si>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</si>
  <si>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</si>
  <si>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</si>
  <si>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</si>
  <si>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</si>
  <si>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</si>
  <si>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</si>
  <si>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</si>
  <si>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</si>
  <si>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</si>
  <si>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</si>
  <si>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</si>
  <si>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</si>
  <si>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</si>
  <si>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</si>
  <si>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</si>
  <si>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</si>
  <si>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</si>
  <si>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</si>
  <si>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</si>
  <si>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</si>
  <si>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</si>
  <si>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</si>
  <si>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</si>
  <si>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</si>
  <si>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</si>
  <si>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</si>
  <si>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</si>
  <si>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</si>
  <si>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</si>
  <si>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</si>
  <si>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</si>
  <si>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</si>
  <si>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</si>
  <si>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</si>
  <si>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</si>
  <si>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</si>
  <si>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</si>
  <si>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</si>
  <si>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</si>
  <si>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</si>
  <si>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</si>
  <si>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</si>
  <si>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</si>
  <si>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</si>
  <si>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</si>
  <si>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</si>
  <si>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</si>
  <si>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</si>
  <si>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</si>
  <si>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</si>
  <si>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</si>
  <si>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</si>
  <si>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</si>
  <si>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</si>
  <si>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</si>
  <si>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</si>
  <si>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</si>
  <si>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</si>
  <si>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</si>
  <si>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</si>
  <si>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</si>
  <si>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</si>
  <si>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</si>
  <si>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</si>
  <si>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</si>
  <si>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</si>
  <si>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</si>
  <si>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</si>
  <si>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</si>
  <si>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</si>
  <si>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</si>
  <si>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</si>
  <si>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</si>
  <si>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</si>
  <si>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</si>
  <si>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</si>
  <si>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</si>
  <si>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</si>
  <si>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</si>
  <si>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</si>
  <si>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</si>
  <si>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</si>
  <si>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</si>
  <si>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</si>
  <si>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</si>
  <si>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</si>
  <si>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</si>
  <si>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</si>
  <si>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</si>
  <si>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</si>
  <si>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</si>
  <si>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</si>
  <si>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</si>
  <si>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</si>
  <si>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</si>
  <si>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</si>
  <si>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</si>
  <si>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</si>
  <si>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</si>
  <si>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</si>
  <si>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</si>
  <si>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</si>
  <si>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</si>
  <si>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</si>
  <si>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</si>
  <si>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</si>
  <si>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</si>
  <si>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</si>
  <si>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</si>
  <si>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</si>
  <si>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</si>
  <si>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</si>
  <si>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</si>
  <si>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</si>
  <si>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</si>
  <si>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</si>
  <si>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</si>
  <si>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</si>
  <si>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</si>
  <si>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</si>
  <si>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</si>
  <si>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</si>
  <si>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</si>
  <si>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</si>
  <si>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</si>
  <si>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</si>
  <si>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</si>
  <si>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</si>
  <si>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</si>
  <si>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</si>
  <si>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</si>
  <si>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</si>
  <si>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</si>
  <si>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</si>
  <si>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</si>
  <si>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</si>
  <si>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</si>
  <si>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</si>
  <si>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</si>
  <si>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</si>
  <si>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</si>
  <si>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</si>
  <si>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</si>
  <si>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</si>
  <si>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</si>
  <si>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</si>
  <si>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</si>
  <si>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</si>
  <si>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</si>
  <si>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</si>
  <si>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</si>
  <si>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</si>
  <si>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</si>
  <si>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</si>
  <si>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</si>
  <si>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</si>
  <si>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</si>
  <si>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</si>
  <si>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</si>
  <si>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</si>
  <si>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</si>
  <si>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</si>
  <si>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</si>
  <si>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</si>
  <si>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</si>
  <si>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</si>
  <si>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</si>
  <si>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</si>
  <si>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</si>
  <si>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</si>
  <si>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</si>
  <si>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</si>
  <si>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</si>
  <si>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</si>
  <si>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</si>
  <si>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</si>
  <si>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</si>
  <si>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</si>
  <si>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</si>
  <si>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</si>
  <si>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</si>
  <si>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</si>
  <si>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</si>
  <si>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</si>
  <si>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</si>
  <si>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</si>
  <si>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</si>
  <si>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</si>
  <si>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</si>
  <si>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</si>
  <si>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</si>
  <si>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</si>
  <si>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</si>
  <si>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</si>
  <si>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</si>
  <si>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</si>
  <si>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</si>
  <si>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</si>
  <si>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</si>
  <si>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</si>
  <si>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</si>
  <si>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</si>
  <si>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</si>
  <si>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</si>
  <si>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</si>
  <si>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</si>
  <si>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</si>
  <si>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</si>
  <si>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</si>
  <si>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</si>
  <si>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</si>
  <si>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</si>
  <si>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</si>
  <si>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</si>
  <si>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</si>
  <si>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</si>
  <si>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</si>
  <si>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</si>
  <si>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</si>
  <si>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</si>
  <si>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</si>
  <si>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</si>
  <si>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</si>
  <si>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</si>
  <si>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</si>
  <si>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</si>
  <si>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</si>
  <si>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</si>
  <si>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</si>
  <si>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</si>
  <si>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</si>
  <si>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</si>
  <si>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</si>
  <si>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</si>
  <si>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</si>
  <si>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</si>
  <si>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</si>
  <si>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</si>
  <si>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</si>
  <si>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</si>
  <si>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</si>
  <si>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</si>
  <si>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</si>
  <si>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</si>
  <si>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</si>
  <si>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</si>
  <si>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</si>
  <si>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</si>
  <si>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</si>
  <si>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</si>
  <si>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</si>
  <si>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</si>
  <si>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</si>
  <si>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</si>
  <si>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</si>
  <si>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</si>
  <si>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</si>
  <si>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</si>
  <si>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</si>
  <si>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</si>
  <si>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</si>
  <si>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</si>
  <si>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</si>
  <si>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</si>
  <si>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</si>
  <si>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</si>
  <si>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</si>
  <si>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</si>
  <si>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</si>
  <si>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</si>
  <si>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</si>
  <si>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</si>
  <si>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</si>
  <si>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</si>
  <si>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</si>
  <si>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</si>
  <si>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</si>
  <si>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</si>
  <si>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</si>
  <si>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</si>
  <si>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</si>
  <si>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</si>
  <si>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</si>
  <si>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</si>
  <si>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</si>
  <si>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</si>
  <si>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</si>
  <si>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</si>
  <si>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</si>
  <si>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</si>
  <si>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</si>
  <si>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</si>
  <si>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</si>
  <si>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</si>
  <si>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</si>
  <si>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</si>
  <si>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</si>
  <si>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</si>
  <si>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</si>
  <si>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</si>
  <si>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</si>
  <si>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</si>
  <si>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</si>
  <si>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</si>
  <si>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</si>
  <si>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</si>
  <si>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</si>
  <si>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</si>
  <si>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</si>
  <si>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</si>
  <si>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</si>
  <si>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</si>
  <si>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</si>
  <si>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</si>
  <si>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</si>
  <si>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</si>
  <si>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</si>
  <si>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</si>
  <si>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</si>
  <si>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</si>
  <si>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</si>
  <si>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</si>
  <si>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</si>
  <si>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</si>
  <si>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</si>
  <si>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</si>
  <si>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</si>
  <si>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</si>
  <si>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</si>
  <si>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</si>
  <si>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</si>
  <si>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</si>
  <si>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</si>
  <si>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</si>
  <si>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</si>
  <si>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</si>
  <si>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</si>
  <si>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</si>
  <si>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</si>
  <si>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</si>
  <si>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</si>
  <si>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</si>
  <si>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</si>
  <si>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</si>
  <si>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</si>
  <si>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</si>
  <si>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</si>
  <si>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</si>
  <si>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</si>
  <si>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</si>
  <si>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</si>
  <si>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</si>
  <si>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</si>
  <si>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</si>
  <si>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</si>
  <si>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</si>
  <si>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</si>
  <si>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</si>
  <si>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</si>
  <si>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</si>
  <si>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</si>
  <si>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</si>
  <si>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</si>
  <si>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</si>
  <si>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</si>
  <si>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</si>
  <si>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</si>
  <si>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</si>
  <si>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</si>
  <si>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</si>
  <si>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</si>
  <si>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</si>
  <si>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</si>
  <si>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</si>
  <si>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</si>
  <si>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</si>
  <si>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</si>
  <si>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</si>
  <si>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</si>
  <si>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</si>
  <si>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</si>
  <si>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</si>
  <si>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</si>
  <si>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</si>
  <si>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</si>
  <si>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</si>
  <si>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</si>
  <si>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</si>
  <si>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</si>
  <si>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</si>
  <si>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</si>
  <si>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</si>
  <si>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</si>
  <si>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</si>
  <si>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</si>
  <si>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</si>
  <si>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</si>
  <si>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</si>
  <si>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</si>
  <si>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</si>
  <si>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</si>
  <si>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</si>
  <si>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</si>
  <si>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</si>
  <si>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</si>
  <si>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</si>
  <si>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</si>
  <si>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</si>
  <si>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</si>
  <si>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</si>
  <si>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</si>
  <si>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</si>
  <si>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</si>
  <si>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</si>
  <si>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</si>
  <si>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</si>
  <si>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</si>
  <si>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</si>
  <si>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</si>
  <si>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</si>
  <si>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</si>
  <si>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</si>
  <si>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</si>
  <si>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</si>
  <si>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</si>
  <si>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</si>
  <si>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</si>
  <si>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</si>
  <si>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</si>
  <si>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</si>
  <si>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</si>
  <si>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</si>
  <si>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</si>
  <si>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</si>
  <si>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</si>
  <si>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</si>
  <si>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</si>
  <si>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</si>
  <si>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</si>
  <si>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</si>
  <si>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</si>
  <si>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</si>
  <si>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</si>
  <si>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</si>
  <si>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</si>
  <si>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</si>
  <si>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</si>
  <si>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</si>
  <si>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</si>
  <si>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</si>
  <si>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</si>
  <si>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</si>
  <si>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</si>
  <si>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</si>
  <si>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</si>
  <si>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</si>
  <si>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</si>
  <si>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</si>
  <si>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</si>
  <si>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</si>
  <si>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</si>
  <si>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</si>
  <si>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</si>
  <si>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</si>
  <si>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</si>
  <si>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</si>
  <si>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</si>
  <si>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</si>
  <si>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</si>
  <si>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</si>
  <si>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</si>
  <si>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</si>
  <si>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</si>
  <si>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</si>
  <si>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</si>
  <si>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</si>
  <si>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</si>
  <si>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</si>
  <si>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</si>
  <si>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</si>
  <si>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</si>
  <si>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</si>
  <si>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</si>
  <si>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</si>
  <si>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</si>
  <si>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</si>
  <si>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</si>
  <si>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</si>
  <si>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</si>
  <si>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</si>
  <si>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</si>
  <si>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</si>
  <si>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</si>
  <si>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</si>
  <si>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</si>
  <si>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</si>
  <si>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</si>
  <si>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</si>
  <si>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</si>
  <si>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</si>
  <si>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</si>
  <si>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</si>
  <si>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</si>
  <si>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</si>
  <si>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</si>
  <si>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</si>
  <si>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</si>
  <si>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</si>
  <si>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</si>
  <si>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</si>
  <si>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</si>
  <si>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</si>
  <si>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</si>
  <si>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</si>
  <si>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</si>
  <si>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</si>
  <si>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</si>
  <si>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</si>
  <si>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</si>
  <si>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</si>
  <si>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</si>
  <si>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</si>
  <si>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</si>
  <si>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</si>
  <si>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</si>
  <si>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</si>
  <si>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</si>
  <si>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</si>
  <si>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</si>
  <si>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</si>
  <si>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</si>
  <si>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</si>
  <si>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</si>
  <si>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</si>
  <si>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</si>
  <si>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</si>
  <si>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</si>
  <si>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</si>
  <si>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</si>
  <si>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</si>
  <si>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</si>
  <si>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</si>
  <si>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</si>
  <si>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</si>
  <si>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</si>
  <si>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</si>
  <si>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</si>
  <si>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</si>
  <si>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</si>
  <si>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</si>
  <si>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</si>
  <si>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</si>
  <si>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</si>
  <si>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</si>
  <si>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</si>
  <si>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</si>
  <si>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</si>
  <si>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</si>
  <si>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</si>
  <si>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</si>
  <si>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</si>
  <si>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</si>
  <si>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</si>
  <si>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</si>
  <si>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</si>
  <si>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</si>
  <si>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</si>
  <si>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</si>
  <si>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</si>
  <si>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</si>
  <si>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</si>
  <si>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</si>
  <si>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</si>
  <si>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</si>
  <si>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</si>
  <si>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</si>
  <si>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</si>
  <si>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</si>
  <si>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</si>
  <si>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</si>
  <si>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</si>
  <si>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</si>
  <si>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</si>
  <si>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</si>
  <si>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</si>
  <si>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</si>
  <si>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</si>
  <si>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</si>
  <si>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</si>
  <si>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</si>
  <si>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</si>
  <si>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</si>
  <si>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</si>
  <si>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</si>
  <si>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</si>
  <si>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</si>
  <si>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</si>
  <si>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</si>
  <si>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</si>
  <si>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</si>
  <si>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</si>
  <si>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</si>
  <si>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</si>
  <si>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</si>
  <si>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</si>
  <si>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</si>
  <si>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</si>
  <si>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</si>
  <si>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</si>
  <si>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</si>
  <si>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</si>
  <si>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</si>
  <si>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</si>
  <si>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</si>
  <si>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</si>
  <si>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</si>
  <si>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</si>
  <si>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</si>
  <si>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</si>
  <si>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</si>
  <si>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</si>
  <si>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</si>
  <si>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</si>
  <si>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</si>
  <si>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</si>
  <si>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</si>
  <si>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</si>
  <si>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</si>
  <si>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</si>
  <si>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</si>
  <si>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</si>
  <si>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</si>
  <si>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</si>
  <si>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</si>
  <si>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</si>
  <si>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</si>
  <si>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</si>
  <si>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</si>
  <si>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</si>
  <si>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</si>
  <si>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</si>
  <si>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</si>
  <si>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</si>
  <si>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</si>
  <si>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</si>
  <si>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</si>
  <si>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</si>
  <si>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</si>
  <si>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</si>
  <si>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</si>
  <si>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</si>
  <si>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</si>
  <si>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</si>
  <si>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</si>
  <si>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</si>
  <si>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</si>
  <si>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</si>
  <si>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</si>
  <si>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</si>
  <si>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</si>
  <si>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</si>
  <si>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</si>
  <si>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</si>
  <si>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</si>
  <si>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</si>
  <si>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</si>
  <si>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</si>
  <si>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</si>
  <si>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</si>
  <si>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</si>
  <si>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</si>
  <si>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</si>
  <si>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</si>
  <si>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</si>
  <si>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</si>
  <si>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</si>
  <si>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</si>
  <si>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</si>
  <si>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</si>
  <si>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</si>
  <si>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</si>
  <si>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</si>
  <si>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</si>
  <si>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</si>
  <si>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</si>
  <si>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</si>
  <si>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</si>
  <si>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</si>
  <si>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</si>
  <si>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</si>
  <si>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</si>
  <si>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</si>
  <si>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</si>
  <si>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</si>
  <si>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</si>
  <si>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</si>
  <si>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</si>
  <si>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</si>
  <si>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</si>
  <si>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</si>
  <si>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</si>
  <si>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</si>
  <si>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</si>
  <si>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</si>
  <si>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</si>
  <si>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</si>
  <si>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</si>
  <si>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</si>
  <si>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</si>
  <si>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</si>
  <si>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</si>
  <si>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</si>
  <si>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</si>
  <si>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</si>
  <si>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</si>
  <si>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</si>
  <si>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</si>
  <si>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</si>
  <si>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</si>
  <si>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</si>
  <si>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</si>
  <si>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</si>
  <si>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</si>
  <si>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</si>
  <si>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</si>
  <si>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</si>
  <si>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</si>
  <si>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</si>
  <si>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</si>
  <si>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</si>
  <si>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</si>
  <si>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</si>
  <si>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</si>
  <si>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</si>
  <si>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</si>
  <si>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</si>
  <si>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</si>
  <si>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</si>
  <si>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</si>
  <si>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</si>
  <si>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</si>
  <si>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</si>
  <si>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</si>
  <si>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</si>
  <si>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</si>
  <si>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</si>
  <si>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</si>
  <si>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</si>
  <si>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</si>
  <si>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</si>
  <si>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</si>
  <si>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</si>
  <si>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</si>
  <si>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</si>
  <si>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</si>
  <si>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</si>
  <si>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</si>
  <si>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</si>
  <si>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</si>
  <si>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</si>
  <si>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</si>
  <si>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</si>
  <si>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</si>
  <si>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</si>
  <si>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</si>
  <si>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</si>
  <si>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</si>
  <si>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</si>
  <si>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</si>
  <si>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</si>
  <si>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</si>
  <si>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</si>
  <si>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</si>
  <si>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</si>
  <si>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</si>
  <si>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</si>
  <si>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</si>
  <si>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</si>
  <si>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</si>
  <si>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</si>
  <si>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</si>
  <si>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</si>
  <si>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</si>
  <si>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</si>
  <si>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</si>
  <si>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</si>
  <si>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</si>
  <si>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</si>
  <si>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</si>
  <si>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</si>
  <si>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</si>
  <si>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</si>
  <si>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</si>
  <si>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</si>
  <si>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</si>
  <si>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</si>
  <si>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</si>
  <si>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</si>
  <si>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</si>
  <si>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</si>
  <si>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</si>
  <si>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</si>
  <si>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</si>
  <si>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</si>
  <si>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</si>
  <si>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</si>
  <si>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</si>
  <si>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</si>
  <si>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</si>
  <si>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</si>
  <si>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</si>
  <si>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</si>
  <si>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</si>
  <si>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</si>
  <si>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</si>
  <si>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</si>
  <si>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</si>
  <si>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</si>
  <si>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</si>
  <si>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</si>
  <si>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</si>
  <si>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</si>
  <si>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</si>
  <si>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</si>
  <si>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</si>
  <si>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</si>
  <si>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</si>
  <si>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</si>
  <si>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</si>
  <si>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</si>
  <si>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</si>
  <si>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</si>
  <si>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</si>
  <si>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</si>
  <si>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</si>
  <si>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</si>
  <si>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</si>
  <si>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</si>
  <si>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</si>
  <si>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</si>
  <si>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</si>
  <si>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</si>
  <si>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</si>
  <si>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</si>
  <si>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</si>
  <si>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</si>
  <si>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</si>
  <si>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</si>
  <si>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</si>
  <si>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</si>
  <si>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</si>
  <si>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</si>
  <si>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</si>
  <si>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</si>
  <si>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</si>
  <si>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</si>
  <si>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</si>
  <si>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</si>
  <si>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</si>
  <si>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</si>
  <si>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</si>
  <si>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</si>
  <si>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</si>
  <si>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</si>
  <si>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</si>
  <si>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</si>
  <si>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</si>
  <si>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</si>
  <si>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</si>
  <si>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</si>
  <si>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</si>
  <si>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</si>
  <si>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</si>
  <si>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</si>
  <si>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</si>
  <si>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</si>
  <si>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</si>
  <si>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</si>
  <si>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</si>
  <si>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</si>
  <si>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</si>
  <si>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</si>
  <si>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</si>
  <si>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</si>
  <si>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</si>
  <si>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</si>
  <si>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</si>
  <si>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</si>
  <si>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</si>
  <si>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</si>
  <si>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</si>
  <si>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</si>
  <si>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</si>
  <si>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</si>
  <si>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</si>
  <si>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</si>
  <si>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</si>
  <si>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</si>
  <si>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</si>
  <si>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</si>
  <si>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</si>
  <si>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</si>
  <si>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</si>
  <si>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</si>
  <si>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</si>
  <si>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</si>
  <si>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</si>
  <si>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</si>
  <si>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</si>
  <si>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</si>
  <si>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</si>
  <si>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</si>
  <si>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</si>
  <si>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</si>
  <si>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</si>
  <si>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</si>
  <si>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</si>
  <si>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</si>
  <si>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</si>
  <si>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</si>
  <si>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</si>
  <si>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</si>
  <si>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</si>
  <si>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</si>
  <si>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</si>
  <si>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</si>
  <si>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</si>
  <si>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</si>
  <si>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</si>
  <si>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</si>
  <si>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</si>
  <si>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</si>
  <si>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</si>
  <si>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</si>
  <si>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</si>
  <si>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</si>
  <si>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</si>
  <si>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</si>
  <si>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</si>
  <si>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</si>
  <si>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</si>
  <si>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</si>
  <si>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</si>
  <si>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</si>
  <si>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</si>
  <si>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</si>
  <si>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</si>
  <si>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</si>
  <si>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</si>
  <si>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</si>
  <si>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</si>
  <si>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</si>
  <si>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</si>
  <si>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</si>
  <si>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</si>
  <si>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</si>
  <si>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</si>
  <si>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</si>
  <si>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</si>
  <si>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</si>
  <si>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</si>
  <si>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</si>
  <si>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</si>
  <si>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</si>
  <si>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</si>
  <si>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</si>
  <si>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</si>
  <si>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</si>
  <si>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</si>
  <si>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</si>
  <si>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</si>
  <si>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</si>
  <si>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</si>
  <si>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</si>
  <si>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</si>
  <si>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</si>
  <si>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</si>
  <si>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</si>
  <si>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</si>
  <si>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</si>
  <si>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</si>
  <si>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</si>
  <si>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</si>
  <si>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</si>
  <si>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</si>
  <si>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</si>
  <si>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</si>
  <si>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</si>
  <si>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</si>
  <si>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</si>
  <si>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</si>
  <si>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</si>
  <si>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</si>
  <si>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</si>
  <si>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</si>
  <si>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</si>
  <si>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</si>
  <si>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</si>
  <si>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</si>
  <si>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</si>
  <si>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</si>
  <si>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</si>
  <si>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</si>
  <si>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</si>
  <si>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</si>
  <si>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</si>
  <si>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</si>
  <si>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</si>
  <si>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</si>
  <si>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</si>
  <si>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</si>
  <si>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</si>
  <si>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</si>
  <si>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</si>
  <si>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</si>
  <si>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</si>
  <si>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</si>
  <si>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</si>
  <si>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</si>
  <si>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</si>
  <si>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</si>
  <si>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</si>
  <si>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</si>
  <si>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</si>
  <si>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</si>
  <si>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</si>
  <si>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</si>
  <si>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</si>
  <si>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</si>
  <si>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</si>
  <si>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</si>
  <si>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</si>
  <si>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</si>
  <si>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</si>
  <si>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</si>
  <si>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</si>
  <si>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</si>
  <si>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</si>
  <si>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</si>
  <si>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</si>
  <si>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</si>
  <si>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</si>
  <si>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</si>
  <si>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</si>
  <si>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</si>
  <si>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</si>
  <si>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</si>
  <si>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</si>
  <si>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</si>
  <si>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</si>
  <si>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</si>
  <si>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</si>
  <si>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</si>
  <si>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</si>
  <si>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</si>
  <si>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</si>
  <si>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</si>
  <si>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</si>
  <si>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</si>
  <si>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</si>
  <si>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</si>
  <si>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</si>
  <si>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</si>
  <si>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</si>
  <si>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</si>
  <si>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</si>
  <si>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</si>
  <si>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</si>
  <si>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</si>
  <si>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</si>
  <si>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</si>
  <si>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</si>
  <si>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</si>
  <si>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</si>
  <si>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</si>
  <si>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</si>
  <si>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</si>
  <si>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</si>
  <si>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</si>
  <si>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</si>
  <si>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</si>
  <si>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</si>
  <si>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</si>
  <si>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</si>
  <si>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</si>
  <si>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</si>
  <si>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</si>
  <si>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</si>
  <si>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</si>
  <si>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</si>
  <si>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</si>
  <si>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</si>
  <si>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</si>
  <si>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</si>
  <si>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</si>
  <si>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</si>
  <si>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</si>
  <si>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</si>
  <si>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</si>
  <si>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</si>
  <si>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</si>
  <si>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</si>
  <si>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</si>
  <si>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</si>
  <si>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</si>
  <si>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</si>
  <si>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</si>
  <si>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</si>
  <si>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</si>
  <si>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</si>
  <si>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</si>
  <si>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</si>
  <si>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</si>
  <si>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</si>
  <si>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</si>
  <si>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</si>
  <si>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</si>
  <si>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</si>
  <si>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</si>
  <si>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</si>
  <si>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</si>
  <si>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</si>
  <si>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</si>
  <si>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</si>
  <si>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</si>
  <si>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</si>
  <si>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</si>
  <si>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</si>
  <si>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</si>
  <si>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</si>
  <si>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</si>
  <si>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</si>
  <si>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</si>
  <si>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</si>
  <si>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</si>
  <si>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</si>
  <si>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</si>
  <si>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</si>
  <si>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</si>
  <si>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</si>
  <si>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</si>
  <si>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</si>
  <si>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</si>
  <si>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</si>
  <si>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</si>
  <si>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</si>
  <si>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</si>
  <si>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</si>
  <si>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</si>
  <si>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</si>
  <si>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</si>
  <si>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</si>
  <si>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</si>
  <si>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</si>
  <si>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</si>
  <si>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</si>
  <si>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</si>
  <si>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</si>
  <si>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</si>
  <si>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</si>
  <si>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</si>
  <si>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</si>
  <si>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</si>
  <si>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</si>
  <si>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</si>
  <si>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</si>
  <si>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</si>
  <si>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</si>
  <si>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</si>
  <si>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</si>
  <si>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</si>
  <si>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</si>
  <si>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</si>
  <si>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</si>
  <si>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</si>
  <si>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</si>
  <si>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</si>
  <si>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</si>
  <si>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</si>
  <si>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</si>
  <si>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</si>
  <si>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</si>
  <si>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</si>
  <si>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</si>
  <si>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</si>
  <si>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</si>
  <si>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</si>
  <si>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</si>
  <si>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</si>
  <si>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</si>
  <si>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</si>
  <si>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</si>
  <si>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</si>
  <si>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</si>
  <si>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</si>
  <si>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</si>
  <si>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</si>
  <si>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</si>
  <si>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</si>
  <si>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</si>
  <si>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</si>
  <si>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</si>
  <si>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</si>
  <si>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</si>
  <si>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</si>
  <si>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</si>
  <si>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</si>
  <si>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</si>
  <si>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</si>
  <si>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</si>
  <si>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</si>
  <si>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</si>
  <si>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</si>
  <si>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</si>
  <si>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</si>
  <si>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</si>
  <si>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</si>
  <si>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</si>
  <si>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</si>
  <si>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</si>
  <si>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</si>
  <si>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</si>
  <si>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</si>
  <si>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</si>
  <si>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</si>
  <si>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</si>
  <si>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</si>
  <si>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</si>
  <si>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</si>
  <si>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</si>
  <si>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</si>
  <si>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</si>
  <si>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</si>
  <si>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</si>
  <si>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</si>
  <si>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</si>
  <si>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</si>
  <si>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</si>
  <si>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</si>
  <si>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</si>
  <si>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</si>
  <si>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</si>
  <si>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</si>
  <si>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</si>
  <si>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</si>
  <si>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</si>
  <si>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</si>
  <si>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</si>
  <si>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</si>
  <si>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</si>
  <si>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</si>
  <si>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</si>
  <si>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</si>
  <si>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</si>
  <si>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</si>
  <si>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</si>
  <si>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</si>
  <si>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</si>
  <si>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</si>
  <si>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</si>
  <si>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</si>
  <si>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</si>
  <si>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</si>
  <si>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</si>
  <si>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</si>
  <si>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</si>
  <si>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</si>
  <si>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</si>
  <si>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</si>
  <si>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</si>
  <si>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</si>
  <si>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</si>
  <si>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</si>
  <si>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</si>
  <si>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</si>
  <si>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</si>
  <si>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</si>
  <si>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</si>
  <si>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</si>
  <si>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</si>
  <si>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</si>
  <si>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</si>
  <si>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</si>
  <si>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</si>
  <si>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</si>
  <si>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</si>
  <si>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</si>
  <si>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</si>
  <si>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</si>
  <si>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</si>
  <si>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</si>
  <si>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</si>
  <si>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</si>
  <si>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</si>
  <si>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</si>
  <si>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</si>
  <si>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</si>
  <si>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</si>
  <si>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</si>
  <si>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</si>
  <si>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</si>
  <si>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</si>
  <si>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</si>
  <si>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</si>
  <si>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</si>
  <si>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</si>
  <si>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</si>
  <si>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</si>
  <si>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</si>
  <si>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</si>
  <si>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</si>
  <si>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</si>
  <si>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</si>
  <si>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</si>
  <si>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</si>
  <si>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</si>
  <si>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</si>
  <si>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</si>
  <si>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</si>
  <si>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</si>
  <si>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</si>
  <si>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</si>
  <si>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</si>
  <si>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</si>
  <si>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</si>
  <si>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</si>
  <si>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</si>
  <si>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</si>
  <si>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</si>
  <si>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</si>
  <si>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</si>
  <si>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</si>
  <si>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</si>
  <si>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</si>
  <si>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</si>
  <si>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</si>
  <si>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</si>
  <si>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</si>
  <si>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</si>
  <si>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</si>
  <si>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</si>
  <si>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</si>
  <si>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</si>
  <si>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</si>
  <si>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</si>
  <si>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</si>
  <si>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</si>
  <si>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</si>
  <si>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</si>
  <si>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</si>
  <si>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</si>
  <si>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</si>
  <si>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</si>
  <si>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</si>
  <si>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</si>
  <si>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</si>
  <si>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</si>
  <si>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</si>
  <si>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</si>
  <si>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</si>
  <si>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</si>
  <si>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</si>
  <si>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</si>
  <si>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</si>
  <si>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</si>
  <si>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</si>
  <si>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</si>
  <si>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</si>
  <si>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</si>
  <si>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</si>
  <si>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</si>
  <si>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</si>
  <si>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</si>
  <si>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</si>
  <si>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</si>
  <si>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</si>
  <si>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</si>
  <si>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</si>
  <si>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</si>
  <si>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</si>
  <si>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</si>
  <si>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</si>
  <si>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</si>
  <si>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</si>
  <si>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</si>
  <si>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</si>
  <si>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</si>
  <si>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</si>
  <si>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</si>
  <si>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</si>
  <si>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</si>
  <si>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</si>
  <si>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</si>
  <si>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</si>
  <si>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</si>
  <si>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</si>
  <si>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</si>
  <si>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</si>
  <si>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</si>
  <si>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</si>
  <si>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</si>
  <si>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</si>
  <si>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</si>
  <si>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</si>
  <si>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</si>
  <si>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</si>
  <si>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</si>
  <si>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</si>
  <si>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</si>
  <si>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</si>
  <si>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</si>
  <si>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</si>
  <si>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</si>
  <si>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</si>
  <si>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</si>
  <si>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</si>
  <si>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</si>
  <si>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</si>
  <si>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</si>
  <si>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</si>
  <si>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</si>
  <si>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</si>
  <si>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</si>
  <si>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</si>
  <si>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</si>
  <si>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</si>
  <si>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</si>
  <si>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</si>
  <si>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</si>
  <si>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</si>
  <si>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</si>
  <si>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</si>
  <si>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</si>
  <si>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</si>
  <si>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</si>
  <si>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</si>
  <si>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</si>
  <si>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</si>
  <si>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</si>
  <si>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</si>
  <si>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</si>
  <si>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</si>
  <si>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</si>
  <si>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</si>
  <si>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</si>
  <si>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</si>
  <si>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</si>
  <si>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</si>
  <si>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</si>
  <si>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</si>
  <si>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</si>
  <si>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</si>
  <si>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</si>
  <si>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</si>
  <si>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</si>
  <si>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</si>
  <si>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</si>
  <si>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</si>
  <si>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</si>
  <si>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</si>
  <si>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</si>
  <si>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</si>
  <si>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</si>
  <si>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</si>
  <si>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</si>
  <si>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</si>
  <si>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</si>
  <si>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</si>
  <si>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</si>
  <si>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</si>
  <si>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</si>
  <si>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</si>
  <si>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</si>
  <si>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</si>
  <si>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</si>
  <si>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</si>
  <si>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</si>
  <si>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</si>
  <si>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</si>
  <si>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</si>
  <si>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</si>
  <si>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</si>
  <si>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</si>
  <si>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</si>
  <si>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</si>
  <si>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</si>
  <si>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</si>
  <si>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</si>
  <si>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</si>
  <si>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</si>
  <si>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</si>
  <si>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</si>
  <si>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</si>
  <si>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</si>
  <si>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</si>
  <si>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</si>
  <si>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</si>
  <si>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</si>
  <si>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</si>
  <si>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</si>
  <si>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</si>
  <si>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</si>
  <si>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</si>
  <si>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</si>
  <si>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</si>
  <si>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</si>
  <si>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</si>
  <si>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</si>
  <si>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</si>
  <si>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</si>
  <si>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</si>
  <si>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</si>
  <si>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</si>
  <si>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</si>
  <si>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</si>
  <si>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</si>
  <si>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</si>
  <si>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</si>
  <si>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</si>
  <si>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</si>
  <si>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</si>
  <si>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</si>
  <si>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</si>
  <si>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</si>
  <si>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</si>
  <si>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</si>
  <si>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</si>
  <si>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</si>
  <si>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</si>
  <si>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</si>
  <si>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</si>
  <si>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</si>
  <si>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</si>
  <si>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</si>
  <si>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</si>
  <si>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</si>
  <si>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</si>
  <si>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</si>
  <si>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</si>
  <si>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</si>
  <si>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</si>
  <si>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</si>
  <si>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</si>
  <si>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</si>
  <si>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</si>
  <si>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</si>
  <si>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</si>
  <si>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</si>
  <si>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</si>
  <si>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</si>
  <si>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</si>
  <si>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</si>
  <si>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</si>
  <si>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</si>
  <si>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</si>
  <si>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</si>
  <si>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</si>
  <si>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</si>
  <si>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</si>
  <si>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</si>
  <si>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</si>
  <si>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</si>
  <si>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</si>
  <si>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</si>
  <si>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</si>
  <si>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</si>
  <si>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</si>
  <si>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</si>
  <si>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</si>
  <si>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</si>
  <si>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</si>
  <si>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</si>
  <si>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</si>
  <si>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</si>
  <si>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</si>
  <si>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</si>
  <si>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</si>
  <si>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</si>
  <si>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</si>
  <si>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</si>
  <si>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</si>
  <si>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</si>
  <si>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</si>
  <si>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</si>
  <si>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</si>
  <si>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</si>
  <si>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</si>
  <si>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</si>
  <si>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</si>
  <si>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</si>
  <si>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</si>
  <si>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</si>
  <si>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</si>
  <si>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</si>
  <si>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</si>
  <si>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</si>
  <si>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</si>
  <si>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</si>
  <si>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</si>
  <si>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</si>
  <si>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</si>
  <si>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</si>
  <si>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</si>
  <si>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</si>
  <si>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</si>
  <si>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</si>
  <si>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</si>
  <si>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</si>
  <si>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</si>
  <si>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</si>
  <si>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</si>
  <si>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</si>
  <si>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</si>
  <si>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</si>
  <si>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</si>
  <si>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</si>
  <si>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</si>
  <si>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</si>
  <si>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</si>
  <si>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</si>
  <si>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</si>
  <si>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</si>
  <si>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</si>
  <si>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</si>
  <si>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</si>
  <si>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</si>
  <si>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</si>
  <si>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</si>
  <si>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</si>
  <si>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</si>
  <si>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</si>
  <si>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</si>
  <si>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</si>
  <si>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</si>
  <si>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</si>
  <si>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</si>
  <si>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</si>
  <si>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</si>
  <si>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</si>
  <si>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</si>
  <si>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</si>
  <si>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</si>
  <si>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</si>
  <si>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</si>
  <si>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</si>
  <si>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</si>
  <si>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</si>
  <si>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</si>
  <si>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</si>
  <si>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</si>
  <si>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</si>
  <si>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</si>
  <si>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</si>
  <si>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</si>
  <si>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</si>
  <si>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</si>
  <si>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</si>
  <si>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</si>
  <si>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</si>
  <si>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</si>
  <si>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</si>
  <si>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</si>
  <si>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</si>
  <si>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</si>
  <si>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</si>
  <si>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</si>
  <si>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</si>
  <si>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</si>
  <si>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</si>
  <si>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</si>
  <si>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</si>
  <si>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</si>
  <si>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</si>
  <si>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</si>
  <si>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</si>
  <si>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</si>
  <si>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</si>
  <si>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</si>
  <si>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</si>
  <si>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</si>
  <si>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</si>
  <si>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</si>
  <si>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</si>
  <si>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</si>
  <si>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</si>
  <si>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</si>
  <si>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</si>
  <si>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</si>
  <si>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</si>
  <si>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</si>
  <si>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</si>
  <si>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</si>
  <si>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</si>
  <si>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</si>
  <si>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</si>
  <si>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</si>
  <si>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</si>
  <si>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</si>
  <si>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</si>
  <si>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</si>
  <si>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</si>
  <si>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</si>
  <si>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</si>
  <si>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</si>
  <si>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</si>
  <si>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</si>
  <si>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</si>
  <si>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</si>
  <si>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</si>
  <si>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</si>
  <si>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</si>
  <si>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</si>
  <si>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</si>
  <si>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</si>
  <si>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</si>
  <si>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</si>
  <si>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</si>
  <si>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</si>
  <si>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</si>
  <si>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</si>
  <si>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</si>
  <si>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</si>
  <si>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</si>
  <si>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</si>
  <si>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</si>
  <si>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</si>
  <si>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</si>
  <si>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</si>
  <si>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</si>
  <si>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</si>
  <si>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</si>
  <si>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</si>
  <si>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</si>
  <si>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</si>
  <si>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</si>
  <si>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</si>
  <si>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</si>
  <si>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</si>
  <si>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</si>
  <si>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</si>
  <si>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</si>
  <si>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</si>
  <si>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</si>
  <si>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</si>
  <si>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</si>
  <si>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</si>
  <si>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</si>
  <si>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</si>
  <si>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</si>
  <si>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</si>
  <si>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</si>
  <si>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</si>
  <si>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</si>
  <si>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</si>
  <si>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</si>
  <si>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</si>
  <si>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</si>
  <si>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</si>
  <si>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</si>
  <si>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</si>
  <si>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</si>
  <si>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</si>
  <si>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</si>
  <si>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</si>
  <si>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</si>
  <si>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</si>
  <si>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</si>
  <si>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</si>
  <si>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</si>
  <si>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</si>
  <si>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</si>
  <si>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</si>
  <si>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</si>
  <si>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</si>
  <si>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</si>
  <si>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</si>
  <si>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</si>
  <si>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</si>
  <si>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</si>
  <si>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</si>
  <si>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</si>
  <si>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</si>
  <si>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</si>
  <si>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</si>
  <si>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</si>
  <si>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</si>
  <si>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</si>
  <si>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</si>
  <si>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</si>
  <si>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</si>
  <si>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</si>
  <si>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</si>
  <si>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</si>
  <si>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</si>
  <si>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</si>
  <si>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</si>
  <si>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</si>
  <si>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</si>
  <si>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</si>
  <si>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</si>
  <si>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</si>
  <si>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</si>
  <si>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</si>
  <si>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</si>
  <si>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</si>
  <si>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</si>
  <si>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</si>
  <si>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</si>
  <si>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</si>
  <si>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</si>
  <si>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</si>
  <si>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</si>
  <si>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</si>
  <si>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</si>
  <si>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</si>
  <si>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</si>
  <si>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</si>
  <si>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</si>
  <si>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</si>
  <si>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</si>
  <si>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</si>
  <si>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</si>
  <si>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</si>
  <si>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</si>
  <si>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</si>
  <si>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</si>
  <si>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</si>
  <si>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</si>
  <si>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</si>
  <si>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</si>
  <si>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</si>
  <si>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</si>
  <si>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</si>
  <si>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</si>
  <si>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</si>
  <si>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</si>
  <si>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</si>
  <si>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</si>
  <si>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</si>
  <si>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</si>
  <si>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</si>
  <si>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</si>
  <si>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</si>
  <si>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</si>
  <si>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</si>
  <si>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</si>
  <si>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</si>
  <si>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</si>
  <si>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</si>
  <si>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</si>
  <si>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</si>
  <si>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</si>
  <si>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</si>
  <si>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</si>
  <si>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</si>
  <si>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</si>
  <si>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</si>
  <si>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</si>
  <si>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</si>
  <si>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</si>
  <si>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</si>
  <si>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</si>
  <si>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</si>
  <si>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</si>
  <si>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</si>
  <si>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</si>
  <si>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</si>
  <si>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</si>
  <si>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</si>
  <si>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</si>
  <si>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</si>
  <si>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</si>
  <si>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</si>
  <si>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</si>
  <si>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</si>
  <si>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</si>
  <si>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</si>
  <si>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</si>
  <si>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</si>
  <si>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</si>
  <si>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</si>
  <si>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</si>
  <si>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</si>
  <si>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</si>
  <si>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</si>
  <si>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</si>
  <si>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</si>
  <si>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</si>
  <si>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</si>
  <si>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</si>
  <si>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</si>
  <si>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</si>
  <si>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</si>
  <si>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</si>
  <si>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</si>
  <si>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</si>
  <si>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</si>
  <si>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</si>
  <si>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</si>
  <si>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</si>
  <si>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</si>
  <si>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</si>
  <si>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</si>
  <si>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</si>
  <si>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</si>
  <si>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</si>
  <si>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</si>
  <si>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</si>
  <si>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</si>
  <si>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</si>
  <si>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</si>
  <si>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</si>
  <si>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</si>
  <si>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</si>
  <si>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</si>
  <si>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</si>
  <si>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</si>
  <si>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</si>
  <si>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</si>
  <si>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</si>
  <si>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</si>
  <si>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</si>
  <si>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</si>
  <si>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</si>
  <si>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</si>
  <si>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</si>
  <si>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</si>
  <si>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</si>
  <si>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</si>
  <si>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</si>
  <si>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</si>
  <si>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</si>
  <si>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</si>
  <si>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</si>
  <si>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</si>
  <si>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</si>
  <si>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</si>
  <si>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</si>
  <si>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</si>
  <si>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</si>
  <si>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</si>
  <si>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</si>
  <si>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</si>
  <si>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</si>
  <si>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</si>
  <si>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</si>
  <si>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</si>
  <si>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</si>
  <si>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</si>
  <si>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</si>
  <si>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</si>
  <si>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</si>
  <si>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</si>
  <si>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</si>
  <si>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</si>
  <si>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</si>
  <si>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</si>
  <si>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</si>
  <si>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</si>
  <si>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</si>
  <si>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</si>
  <si>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</si>
  <si>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</si>
  <si>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</si>
  <si>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</si>
  <si>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</si>
  <si>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</si>
  <si>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</si>
  <si>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</si>
  <si>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</si>
  <si>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</si>
  <si>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</si>
  <si>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</si>
  <si>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</si>
  <si>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</si>
  <si>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</si>
  <si>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</si>
  <si>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</si>
  <si>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</si>
  <si>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</si>
  <si>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</si>
  <si>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</si>
  <si>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</si>
  <si>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</si>
  <si>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</si>
  <si>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</si>
  <si>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</si>
  <si>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</si>
  <si>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</si>
  <si>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</si>
  <si>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</si>
  <si>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</si>
  <si>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</si>
  <si>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</si>
  <si>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</si>
  <si>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</si>
  <si>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</si>
  <si>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</si>
  <si>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</si>
  <si>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</si>
  <si>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</si>
  <si>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</si>
  <si>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</si>
  <si>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</si>
  <si>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</si>
  <si>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</si>
  <si>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</si>
  <si>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</si>
  <si>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</si>
  <si>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</si>
  <si>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</si>
  <si>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</si>
  <si>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</si>
  <si>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</si>
  <si>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</si>
  <si>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</si>
  <si>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</si>
  <si>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</si>
  <si>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</si>
  <si>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</si>
  <si>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</si>
  <si>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</si>
  <si>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</si>
  <si>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</si>
  <si>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</si>
  <si>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</si>
  <si>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</si>
  <si>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</si>
  <si>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</si>
  <si>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</si>
  <si>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</si>
  <si>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</si>
  <si>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</si>
  <si>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</si>
  <si>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</si>
  <si>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</si>
  <si>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</si>
  <si>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</si>
  <si>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</si>
  <si>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</si>
  <si>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</si>
  <si>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</si>
  <si>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</si>
  <si>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</si>
  <si>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</si>
  <si>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</si>
  <si>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</si>
  <si>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</si>
  <si>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</si>
  <si>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</si>
  <si>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</si>
  <si>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</si>
  <si>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</si>
  <si>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</si>
  <si>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</si>
  <si>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</si>
  <si>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</si>
  <si>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</si>
  <si>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</si>
  <si>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</si>
  <si>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</si>
  <si>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</si>
  <si>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</si>
  <si>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</si>
  <si>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</si>
  <si>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</si>
  <si>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</si>
  <si>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</si>
  <si>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</si>
  <si>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</si>
  <si>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</si>
  <si>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</si>
  <si>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</si>
  <si>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</si>
  <si>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</si>
  <si>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</si>
  <si>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</si>
  <si>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</si>
  <si>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</si>
  <si>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</si>
  <si>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</si>
  <si>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</si>
  <si>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</si>
  <si>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</si>
  <si>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</si>
  <si>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</si>
  <si>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</si>
  <si>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</si>
  <si>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</si>
  <si>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</si>
  <si>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</si>
  <si>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</si>
  <si>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</si>
  <si>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</si>
  <si>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</si>
  <si>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</si>
  <si>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</si>
  <si>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</si>
  <si>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</si>
  <si>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</si>
  <si>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</si>
  <si>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</si>
  <si>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</si>
  <si>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</si>
  <si>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</si>
  <si>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</si>
  <si>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</si>
  <si>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</si>
  <si>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</si>
  <si>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</si>
  <si>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</si>
  <si>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</si>
  <si>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</si>
  <si>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</si>
  <si>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</si>
  <si>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</si>
  <si>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</si>
  <si>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</si>
  <si>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</si>
  <si>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</si>
  <si>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</si>
  <si>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</si>
  <si>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</si>
  <si>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</si>
  <si>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</si>
  <si>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</si>
  <si>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</si>
  <si>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</si>
  <si>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</si>
  <si>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</si>
  <si>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</si>
  <si>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</si>
  <si>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</si>
  <si>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</si>
  <si>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</si>
  <si>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</si>
  <si>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</si>
  <si>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</si>
  <si>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</si>
  <si>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</si>
  <si>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</si>
  <si>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</si>
  <si>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</si>
  <si>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</si>
  <si>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</si>
  <si>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</si>
  <si>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</si>
  <si>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</si>
  <si>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</si>
  <si>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</si>
  <si>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</si>
  <si>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</si>
  <si>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</si>
  <si>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</si>
  <si>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</si>
  <si>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</si>
  <si>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</si>
  <si>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</si>
  <si>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</si>
  <si>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</si>
  <si>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</si>
  <si>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</si>
  <si>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</si>
  <si>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</si>
  <si>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</si>
  <si>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</si>
  <si>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</si>
  <si>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</si>
  <si>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</si>
  <si>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</si>
  <si>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</si>
  <si>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</si>
  <si>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</si>
  <si>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</si>
  <si>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</si>
  <si>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</si>
  <si>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</si>
  <si>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</si>
  <si>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</si>
  <si>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</si>
  <si>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</si>
  <si>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</si>
  <si>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</si>
  <si>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</si>
  <si>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</si>
  <si>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</si>
  <si>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</si>
  <si>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</si>
  <si>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</si>
  <si>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</si>
  <si>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</si>
  <si>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</si>
  <si>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</si>
  <si>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</si>
  <si>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</si>
  <si>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</si>
  <si>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</si>
  <si>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</si>
  <si>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</si>
  <si>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</si>
  <si>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</si>
  <si>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</si>
  <si>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</si>
  <si>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</si>
  <si>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</si>
  <si>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</si>
  <si>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</si>
  <si>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</si>
  <si>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</si>
  <si>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</si>
  <si>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</si>
  <si>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</si>
  <si>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</si>
  <si>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</si>
  <si>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</si>
  <si>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</si>
  <si>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</si>
  <si>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</si>
  <si>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</si>
  <si>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</si>
  <si>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</si>
  <si>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</si>
  <si>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</si>
  <si>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</si>
  <si>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</si>
  <si>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</si>
  <si>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</si>
  <si>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</si>
  <si>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</si>
  <si>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</si>
  <si>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</si>
  <si>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</si>
  <si>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</si>
  <si>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</si>
  <si>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</si>
  <si>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</si>
  <si>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</si>
  <si>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</si>
  <si>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</si>
  <si>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</si>
  <si>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</si>
  <si>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</si>
  <si>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</si>
  <si>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</si>
  <si>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</si>
  <si>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</si>
  <si>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</si>
  <si>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</si>
  <si>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</si>
  <si>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</si>
  <si>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</si>
  <si>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</si>
  <si>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</si>
  <si>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</si>
  <si>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</si>
  <si>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</si>
  <si>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</si>
  <si>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</si>
  <si>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</si>
  <si>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</si>
  <si>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</si>
  <si>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</si>
  <si>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</si>
  <si>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</si>
  <si>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</si>
  <si>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</si>
  <si>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</si>
  <si>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</si>
  <si>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</si>
  <si>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</si>
  <si>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</si>
  <si>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</si>
  <si>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</si>
  <si>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</si>
  <si>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</si>
  <si>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</si>
  <si>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</si>
  <si>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</si>
  <si>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</si>
  <si>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</si>
  <si>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</si>
  <si>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</si>
  <si>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</si>
  <si>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</si>
  <si>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</si>
  <si>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</si>
  <si>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</si>
  <si>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</si>
  <si>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</si>
  <si>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</si>
  <si>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</si>
  <si>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</si>
  <si>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</si>
  <si>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</si>
  <si>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</si>
  <si>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</si>
  <si>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</si>
  <si>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</si>
  <si>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</si>
  <si>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</si>
  <si>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</si>
  <si>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</si>
  <si>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</si>
  <si>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</si>
  <si>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</si>
  <si>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</si>
  <si>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</si>
  <si>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</si>
  <si>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</si>
  <si>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</si>
  <si>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</si>
  <si>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</si>
  <si>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</si>
  <si>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</si>
  <si>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</si>
  <si>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</si>
  <si>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</si>
  <si>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</si>
  <si>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</si>
  <si>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</si>
  <si>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</si>
  <si>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</si>
  <si>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</si>
  <si>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</si>
  <si>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</si>
  <si>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</si>
  <si>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</si>
  <si>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</si>
  <si>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</si>
  <si>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</si>
  <si>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</si>
  <si>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</si>
  <si>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</si>
  <si>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</si>
  <si>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</si>
  <si>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</si>
  <si>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</si>
  <si>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</si>
  <si>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</si>
  <si>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</si>
  <si>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</si>
  <si>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</si>
  <si>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</si>
  <si>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</si>
  <si>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</si>
  <si>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</si>
  <si>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</si>
  <si>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</si>
  <si>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</si>
  <si>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</si>
  <si>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</si>
  <si>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</si>
  <si>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</si>
  <si>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</si>
  <si>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</si>
  <si>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</si>
  <si>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</si>
  <si>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</si>
  <si>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</si>
  <si>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</si>
  <si>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</si>
  <si>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</si>
  <si>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</si>
  <si>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</si>
  <si>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</si>
  <si>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</si>
  <si>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</si>
  <si>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</si>
  <si>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</si>
  <si>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</si>
  <si>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</si>
  <si>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</si>
  <si>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</si>
  <si>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</si>
  <si>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</si>
  <si>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</si>
  <si>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</si>
  <si>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</si>
  <si>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</si>
  <si>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</si>
  <si>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</si>
  <si>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</si>
  <si>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</si>
  <si>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</si>
  <si>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</si>
  <si>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</si>
  <si>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</si>
  <si>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</si>
  <si>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</si>
  <si>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</si>
  <si>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</si>
  <si>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</si>
  <si>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</si>
  <si>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</si>
  <si>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</si>
  <si>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</si>
  <si>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</si>
  <si>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</si>
  <si>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</si>
  <si>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</si>
  <si>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</si>
  <si>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</si>
  <si>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</si>
  <si>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</si>
  <si>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</si>
  <si>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</si>
  <si>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</si>
  <si>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</si>
  <si>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</si>
  <si>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</si>
  <si>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</si>
  <si>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</si>
  <si>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</si>
  <si>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</si>
  <si>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</si>
  <si>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</si>
  <si>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</si>
  <si>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</si>
  <si>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</si>
  <si>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</si>
  <si>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</si>
  <si>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</si>
  <si>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</si>
  <si>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</si>
  <si>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</si>
  <si>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</si>
  <si>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</si>
  <si>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</si>
  <si>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</si>
  <si>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</si>
  <si>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</si>
  <si>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</si>
  <si>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</si>
  <si>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</si>
  <si>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</si>
  <si>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</si>
  <si>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</si>
  <si>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</si>
  <si>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</si>
  <si>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</si>
  <si>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</si>
  <si>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</si>
  <si>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</si>
  <si>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</si>
  <si>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</si>
  <si>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</si>
  <si>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</si>
  <si>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</si>
  <si>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</si>
  <si>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</si>
  <si>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</si>
  <si>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</si>
  <si>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</si>
  <si>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</si>
  <si>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</si>
  <si>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</si>
  <si>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</si>
  <si>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</si>
  <si>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</si>
  <si>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</si>
  <si>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</si>
  <si>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</si>
  <si>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</si>
  <si>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</si>
  <si>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</si>
  <si>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</si>
  <si>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</si>
  <si>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</si>
  <si>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</si>
  <si>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</si>
  <si>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</si>
  <si>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</si>
  <si>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</si>
  <si>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</si>
  <si>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</si>
  <si>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</si>
  <si>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</si>
  <si>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</si>
  <si>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</si>
  <si>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</si>
  <si>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</si>
  <si>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</si>
  <si>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</si>
  <si>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</si>
  <si>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</si>
  <si>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</si>
  <si>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</si>
  <si>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</si>
  <si>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</si>
  <si>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</si>
  <si>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</si>
  <si>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</si>
  <si>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</si>
  <si>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</si>
  <si>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</si>
  <si>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</si>
  <si>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</si>
  <si>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</si>
  <si>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</si>
  <si>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</si>
  <si>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</si>
  <si>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</si>
  <si>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</si>
  <si>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</si>
  <si>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</si>
  <si>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</si>
  <si>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</si>
  <si>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</si>
  <si>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</si>
  <si>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</si>
  <si>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</si>
  <si>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</si>
  <si>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</si>
  <si>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</si>
  <si>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</si>
  <si>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</si>
  <si>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</si>
  <si>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</si>
  <si>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</si>
  <si>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</si>
  <si>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</si>
  <si>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</si>
  <si>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</si>
  <si>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</si>
  <si>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</si>
  <si>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</si>
  <si>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</si>
  <si>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</si>
  <si>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</si>
  <si>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</si>
  <si>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</si>
  <si>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</si>
  <si>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</si>
  <si>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</si>
  <si>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</si>
  <si>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</si>
  <si>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</si>
  <si>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</si>
  <si>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</si>
  <si>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</si>
  <si>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</si>
  <si>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</si>
  <si>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</si>
  <si>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</si>
  <si>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</si>
  <si>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</si>
  <si>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</si>
  <si>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</si>
  <si>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</si>
  <si>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</si>
  <si>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</si>
  <si>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</si>
  <si>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</si>
  <si>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</si>
  <si>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</si>
  <si>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</si>
  <si>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</si>
  <si>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</si>
  <si>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</si>
  <si>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</si>
  <si>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</si>
  <si>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</si>
  <si>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</si>
  <si>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</si>
  <si>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</si>
  <si>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</si>
  <si>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</si>
  <si>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</si>
  <si>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</si>
  <si>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</si>
  <si>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</si>
  <si>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</si>
  <si>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</si>
  <si>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</si>
  <si>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</si>
  <si>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</si>
  <si>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</si>
  <si>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</si>
  <si>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</si>
  <si>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</si>
  <si>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</si>
  <si>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</si>
  <si>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</si>
  <si>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</si>
  <si>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</si>
  <si>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</si>
  <si>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</si>
  <si>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</si>
  <si>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</si>
  <si>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</si>
  <si>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</si>
  <si>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</si>
  <si>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</si>
  <si>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</si>
  <si>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</si>
  <si>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</si>
  <si>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</si>
  <si>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</si>
  <si>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</si>
  <si>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</si>
  <si>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</si>
  <si>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</si>
  <si>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</si>
  <si>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</si>
  <si>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</si>
  <si>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</si>
  <si>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</si>
  <si>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</si>
  <si>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</si>
  <si>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</si>
  <si>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</si>
  <si>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</si>
  <si>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</si>
  <si>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</si>
  <si>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</si>
  <si>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</si>
  <si>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</si>
  <si>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</si>
  <si>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</si>
  <si>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</si>
  <si>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</si>
  <si>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</si>
  <si>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</si>
  <si>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</si>
  <si>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</si>
  <si>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</si>
  <si>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</si>
  <si>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</si>
  <si>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</si>
  <si>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</si>
  <si>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</si>
  <si>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</si>
  <si>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</si>
  <si>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</si>
  <si>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</si>
  <si>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</si>
  <si>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</si>
  <si>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</si>
  <si>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</si>
  <si>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</si>
  <si>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</si>
  <si>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</si>
  <si>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</si>
  <si>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</si>
  <si>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</si>
  <si>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</si>
  <si>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</si>
  <si>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</si>
  <si>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</si>
  <si>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</si>
  <si>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</si>
  <si>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</si>
  <si>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</si>
  <si>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</si>
  <si>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</si>
  <si>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</si>
  <si>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</si>
  <si>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</si>
  <si>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</si>
  <si>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</si>
  <si>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</si>
  <si>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</si>
  <si>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</si>
  <si>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</si>
  <si>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</si>
  <si>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</si>
  <si>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</si>
  <si>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</si>
  <si>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</si>
  <si>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</si>
  <si>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</si>
  <si>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</si>
  <si>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</si>
  <si>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</si>
  <si>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</si>
  <si>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</si>
  <si>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</si>
  <si>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</si>
  <si>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</si>
  <si>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</si>
  <si>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</si>
  <si>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</si>
  <si>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</si>
  <si>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</si>
  <si>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</si>
  <si>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</si>
  <si>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</si>
  <si>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</si>
  <si>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</si>
  <si>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</si>
  <si>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</si>
  <si>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</si>
  <si>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</si>
  <si>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</si>
  <si>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</si>
  <si>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</si>
  <si>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</si>
  <si>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</si>
  <si>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</si>
  <si>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</si>
  <si>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</si>
  <si>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</si>
  <si>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</si>
  <si>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</si>
  <si>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</si>
  <si>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</si>
  <si>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</si>
  <si>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</si>
  <si>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</si>
  <si>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</si>
  <si>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</si>
  <si>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</si>
  <si>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</si>
  <si>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</si>
  <si>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</si>
  <si>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</si>
  <si>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</si>
  <si>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</si>
  <si>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</si>
  <si>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</si>
  <si>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</si>
  <si>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</si>
  <si>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</si>
  <si>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</si>
  <si>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</si>
  <si>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</si>
  <si>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</si>
  <si>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</si>
  <si>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</si>
  <si>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</si>
  <si>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</si>
  <si>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</si>
  <si>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</si>
  <si>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</si>
  <si>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</si>
  <si>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</si>
  <si>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</si>
  <si>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</si>
  <si>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</si>
  <si>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</si>
  <si>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</si>
  <si>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</si>
  <si>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</si>
  <si>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</si>
  <si>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</si>
  <si>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</si>
  <si>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</si>
  <si>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</si>
  <si>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</si>
  <si>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</si>
  <si>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</si>
  <si>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</si>
  <si>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</si>
  <si>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</si>
  <si>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</si>
  <si>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</si>
  <si>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</si>
  <si>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</si>
  <si>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</si>
  <si>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</si>
  <si>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</si>
  <si>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</si>
  <si>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</si>
  <si>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</si>
  <si>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</si>
  <si>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</si>
  <si>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</si>
  <si>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</si>
  <si>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</si>
  <si>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</si>
  <si>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</si>
  <si>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</si>
  <si>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</si>
  <si>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</si>
  <si>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</si>
  <si>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</si>
  <si>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</si>
  <si>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</si>
  <si>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</si>
  <si>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</si>
  <si>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</si>
  <si>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</si>
  <si>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</si>
  <si>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</si>
  <si>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</si>
  <si>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</si>
  <si>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</si>
  <si>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</si>
  <si>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</si>
  <si>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</si>
  <si>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</si>
  <si>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</si>
  <si>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</si>
  <si>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</si>
  <si>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</si>
  <si>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</si>
  <si>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</si>
  <si>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</si>
  <si>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</si>
  <si>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</si>
  <si>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</si>
  <si>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</si>
  <si>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</si>
  <si>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</si>
  <si>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</si>
  <si>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</si>
  <si>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</si>
  <si>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</si>
  <si>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</si>
  <si>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</si>
  <si>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</si>
  <si>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</si>
  <si>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</si>
  <si>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</si>
  <si>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</si>
  <si>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</si>
  <si>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</si>
  <si>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</si>
  <si>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</si>
  <si>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</si>
  <si>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</si>
  <si>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</si>
  <si>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</si>
  <si>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</si>
  <si>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</si>
  <si>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</si>
  <si>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</si>
  <si>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</si>
  <si>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</si>
  <si>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</si>
  <si>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</si>
  <si>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</si>
  <si>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</si>
  <si>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</si>
  <si>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</si>
  <si>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</si>
  <si>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</si>
  <si>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</si>
  <si>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</si>
  <si>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</si>
  <si>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</si>
  <si>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</si>
  <si>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</si>
  <si>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</si>
  <si>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</si>
  <si>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</si>
  <si>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</si>
  <si>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</si>
  <si>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</si>
  <si>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</si>
  <si>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</si>
  <si>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</si>
  <si>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</si>
  <si>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</si>
  <si>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</si>
  <si>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</si>
  <si>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</si>
  <si>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</si>
  <si>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</si>
  <si>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</si>
  <si>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</si>
  <si>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</si>
  <si>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</si>
  <si>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</si>
  <si>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</si>
  <si>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</si>
  <si>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</si>
  <si>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</si>
  <si>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</si>
  <si>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</si>
  <si>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</si>
  <si>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</si>
  <si>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</si>
  <si>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</si>
  <si>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</si>
  <si>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</si>
  <si>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</si>
  <si>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</si>
  <si>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</si>
  <si>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</si>
  <si>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</si>
  <si>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</si>
  <si>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</si>
  <si>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</si>
  <si>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</si>
  <si>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</si>
  <si>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</si>
  <si>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</si>
  <si>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</si>
  <si>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</si>
  <si>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</si>
  <si>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</si>
  <si>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</si>
  <si>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</si>
  <si>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</si>
  <si>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</si>
  <si>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</si>
  <si>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</si>
  <si>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</si>
  <si>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</si>
  <si>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</si>
  <si>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</si>
  <si>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</si>
  <si>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</si>
  <si>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</si>
  <si>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</si>
  <si>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</si>
  <si>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</si>
  <si>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</si>
  <si>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</si>
  <si>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</si>
  <si>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</si>
  <si>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</si>
  <si>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</si>
  <si>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</si>
  <si>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</si>
  <si>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</si>
  <si>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</si>
  <si>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</si>
  <si>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</si>
  <si>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</si>
  <si>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</si>
  <si>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</si>
  <si>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</si>
  <si>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</si>
  <si>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</si>
  <si>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</si>
  <si>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</si>
  <si>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</si>
  <si>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</si>
  <si>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</si>
  <si>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</si>
  <si>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</si>
  <si>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</si>
  <si>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</si>
  <si>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</si>
  <si>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</si>
  <si>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</si>
  <si>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</si>
  <si>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</si>
  <si>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</si>
  <si>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</si>
  <si>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</si>
  <si>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</si>
  <si>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</si>
  <si>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</si>
  <si>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</si>
  <si>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</si>
  <si>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</si>
  <si>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</si>
  <si>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</si>
  <si>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</si>
  <si>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</si>
  <si>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</si>
  <si>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</si>
  <si>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</si>
  <si>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</si>
  <si>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</si>
  <si>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</si>
  <si>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</si>
  <si>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</si>
  <si>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</si>
  <si>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</si>
  <si>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</si>
  <si>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</si>
  <si>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</si>
  <si>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</si>
  <si>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</si>
  <si>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</si>
  <si>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</si>
  <si>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</si>
  <si>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</si>
  <si>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</si>
  <si>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</si>
  <si>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</si>
  <si>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</si>
  <si>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</si>
  <si>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</si>
  <si>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</si>
  <si>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</si>
  <si>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</si>
  <si>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</si>
  <si>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</si>
  <si>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</si>
  <si>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</si>
  <si>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</si>
  <si>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</si>
  <si>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</si>
  <si>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</si>
  <si>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</si>
  <si>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</si>
  <si>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</si>
  <si>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</si>
  <si>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</si>
  <si>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</si>
  <si>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</si>
  <si>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</si>
  <si>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</si>
  <si>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</si>
  <si>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</si>
  <si>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</si>
  <si>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</si>
  <si>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</si>
  <si>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</si>
  <si>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</si>
  <si>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</si>
  <si>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</si>
  <si>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</si>
  <si>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</si>
  <si>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</si>
  <si>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</si>
  <si>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</si>
  <si>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</si>
  <si>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</si>
  <si>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</si>
  <si>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</si>
  <si>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</si>
  <si>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</si>
  <si>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</si>
  <si>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</si>
  <si>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</si>
  <si>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</si>
  <si>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</si>
  <si>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</si>
  <si>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</si>
  <si>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</si>
  <si>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</si>
  <si>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</si>
  <si>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</si>
  <si>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</si>
  <si>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</si>
  <si>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</si>
  <si>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</si>
  <si>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</si>
  <si>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</si>
  <si>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</si>
  <si>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</si>
  <si>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</si>
  <si>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</si>
  <si>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</si>
  <si>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</si>
  <si>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</si>
  <si>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</si>
  <si>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</si>
  <si>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</si>
  <si>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</si>
  <si>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</si>
  <si>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</si>
  <si>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</si>
  <si>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</si>
  <si>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</si>
  <si>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</si>
  <si>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</si>
  <si>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</si>
  <si>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</si>
  <si>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</si>
  <si>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</si>
  <si>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</si>
  <si>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</si>
  <si>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</si>
  <si>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</si>
  <si>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</si>
  <si>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</si>
  <si>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</si>
  <si>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</si>
  <si>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</si>
  <si>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</si>
  <si>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</si>
  <si>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</si>
  <si>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</si>
  <si>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</si>
  <si>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</si>
  <si>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</si>
  <si>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</si>
  <si>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</si>
  <si>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</si>
  <si>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</si>
  <si>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</si>
  <si>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</si>
  <si>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</si>
  <si>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</si>
  <si>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</si>
  <si>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</si>
  <si>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</si>
  <si>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</si>
  <si>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</si>
  <si>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</si>
  <si>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</si>
  <si>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</si>
  <si>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</si>
  <si>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</si>
  <si>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</si>
  <si>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</si>
  <si>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</si>
  <si>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</si>
  <si>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</si>
  <si>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</si>
  <si>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</si>
  <si>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</si>
  <si>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</si>
  <si>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</si>
  <si>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</si>
  <si>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</si>
  <si>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</si>
  <si>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</si>
  <si>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</si>
  <si>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</si>
  <si>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</si>
  <si>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</si>
  <si>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</si>
  <si>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</si>
  <si>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</si>
  <si>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</si>
  <si>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</si>
  <si>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</si>
  <si>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</si>
  <si>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</si>
  <si>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</si>
  <si>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</si>
  <si>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</si>
  <si>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</si>
  <si>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</si>
  <si>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</si>
  <si>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</si>
  <si>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</si>
  <si>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</si>
  <si>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</si>
  <si>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</si>
  <si>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</si>
  <si>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</si>
  <si>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</si>
  <si>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</si>
  <si>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</si>
  <si>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</si>
  <si>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</si>
  <si>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</si>
  <si>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</si>
  <si>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</si>
  <si>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</si>
  <si>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</si>
  <si>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</si>
  <si>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</si>
  <si>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</si>
  <si>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</si>
  <si>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</si>
  <si>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</si>
  <si>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</si>
  <si>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</si>
  <si>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</si>
  <si>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</si>
  <si>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</si>
  <si>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</si>
  <si>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</si>
  <si>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</si>
  <si>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</si>
  <si>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</si>
  <si>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</si>
  <si>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</si>
  <si>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</si>
  <si>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</si>
  <si>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</si>
  <si>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</si>
  <si>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</si>
  <si>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</si>
  <si>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</si>
  <si>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</si>
  <si>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</si>
  <si>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</si>
  <si>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</si>
  <si>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</si>
  <si>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</si>
  <si>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</si>
  <si>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</si>
  <si>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</si>
  <si>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</si>
  <si>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</si>
  <si>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</si>
  <si>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</si>
  <si>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</si>
  <si>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</si>
  <si>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</si>
  <si>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</si>
  <si>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</si>
  <si>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</si>
  <si>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</si>
  <si>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</si>
  <si>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</si>
  <si>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</si>
  <si>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</si>
  <si>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</si>
  <si>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</si>
  <si>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</si>
  <si>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</si>
  <si>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</si>
  <si>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</si>
  <si>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</si>
  <si>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</si>
  <si>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</si>
  <si>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</si>
  <si>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</si>
  <si>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</si>
  <si>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</si>
  <si>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</si>
  <si>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</si>
  <si>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</si>
  <si>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</si>
  <si>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</si>
  <si>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</si>
  <si>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</si>
  <si>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</si>
  <si>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</si>
  <si>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</si>
  <si>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</si>
  <si>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</si>
  <si>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</si>
  <si>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</si>
  <si>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</si>
  <si>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</si>
  <si>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</si>
  <si>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</si>
  <si>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</si>
  <si>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</si>
  <si>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</si>
  <si>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</si>
  <si>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</si>
  <si>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</si>
  <si>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</si>
  <si>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</si>
  <si>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</si>
  <si>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</si>
  <si>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</si>
  <si>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</si>
  <si>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</si>
  <si>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</si>
  <si>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</si>
  <si>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</si>
  <si>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</si>
  <si>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</si>
  <si>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</si>
  <si>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</si>
  <si>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</si>
  <si>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</si>
  <si>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</si>
  <si>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</si>
  <si>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</si>
  <si>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</si>
  <si>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</si>
  <si>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</si>
  <si>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</si>
  <si>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</si>
  <si>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</si>
  <si>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</si>
  <si>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</si>
  <si>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</si>
  <si>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</si>
  <si>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</si>
  <si>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</si>
  <si>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</si>
  <si>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</si>
  <si>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</si>
  <si>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</si>
  <si>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</si>
  <si>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</si>
  <si>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</si>
  <si>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</si>
  <si>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</si>
  <si>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</si>
  <si>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</si>
  <si>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</si>
  <si>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</si>
  <si>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</si>
  <si>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</si>
  <si>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</si>
  <si>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</si>
  <si>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</si>
  <si>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</si>
  <si>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</si>
  <si>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</si>
  <si>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</si>
  <si>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</si>
  <si>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</si>
  <si>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</si>
  <si>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</si>
  <si>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</si>
  <si>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</si>
  <si>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</si>
  <si>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</si>
  <si>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</si>
  <si>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</si>
  <si>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</si>
  <si>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</si>
  <si>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</si>
  <si>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</si>
  <si>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</si>
  <si>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</si>
  <si>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</si>
  <si>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</si>
  <si>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</si>
  <si>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</si>
  <si>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</si>
  <si>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</si>
  <si>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</si>
  <si>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</si>
  <si>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</si>
  <si>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</si>
  <si>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</si>
  <si>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</si>
  <si>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</si>
  <si>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</si>
  <si>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</si>
  <si>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</si>
  <si>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</si>
  <si>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</si>
  <si>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</si>
  <si>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</si>
  <si>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</si>
  <si>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</si>
  <si>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</si>
  <si>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</si>
  <si>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</si>
  <si>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</si>
  <si>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</si>
  <si>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</si>
  <si>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</si>
  <si>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</si>
  <si>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</si>
  <si>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</si>
  <si>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</si>
  <si>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</si>
  <si>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</si>
  <si>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</si>
  <si>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</si>
  <si>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</si>
  <si>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</si>
  <si>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</si>
  <si>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</si>
  <si>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</si>
  <si>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</si>
  <si>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</si>
  <si>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</si>
  <si>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</si>
  <si>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</si>
  <si>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</si>
  <si>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</si>
  <si>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</si>
  <si>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</si>
  <si>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</si>
  <si>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</si>
  <si>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</si>
  <si>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</si>
  <si>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</si>
  <si>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</si>
  <si>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</si>
  <si>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</si>
  <si>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</si>
  <si>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</si>
  <si>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</si>
  <si>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</si>
  <si>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</si>
  <si>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</si>
  <si>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</si>
  <si>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</si>
  <si>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</si>
  <si>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</si>
  <si>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</si>
  <si>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</si>
  <si>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</si>
  <si>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</si>
  <si>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</si>
  <si>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</si>
  <si>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</si>
  <si>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</si>
  <si>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</si>
  <si>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</si>
  <si>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</si>
  <si>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</si>
  <si>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</si>
  <si>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</si>
  <si>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</si>
  <si>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</si>
  <si>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</si>
  <si>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</si>
  <si>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</si>
  <si>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</si>
  <si>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</si>
  <si>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</si>
  <si>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</si>
  <si>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</si>
  <si>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</si>
  <si>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</si>
  <si>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</si>
  <si>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</si>
  <si>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</si>
  <si>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</si>
  <si>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</si>
  <si>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</si>
  <si>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</si>
  <si>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</si>
  <si>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</si>
  <si>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</si>
  <si>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</si>
  <si>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</si>
  <si>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</si>
  <si>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</si>
  <si>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</si>
  <si>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</si>
  <si>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</si>
  <si>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</si>
  <si>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</si>
  <si>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</si>
  <si>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</si>
  <si>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</si>
  <si>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</si>
  <si>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</si>
  <si>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</si>
  <si>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</si>
  <si>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</si>
  <si>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</si>
  <si>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</si>
  <si>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</si>
  <si>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</si>
  <si>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</si>
  <si>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</si>
  <si>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</si>
  <si>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</si>
  <si>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</si>
  <si>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</si>
  <si>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</si>
  <si>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</si>
  <si>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</si>
  <si>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</si>
  <si>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</si>
  <si>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</si>
  <si>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</si>
  <si>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</si>
  <si>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</si>
  <si>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</si>
  <si>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</si>
  <si>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</si>
  <si>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</si>
  <si>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</si>
  <si>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</si>
  <si>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</si>
  <si>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</si>
  <si>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</si>
  <si>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</si>
  <si>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</si>
  <si>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</si>
  <si>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</si>
  <si>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</si>
  <si>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</si>
  <si>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</si>
  <si>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</si>
  <si>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</si>
  <si>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</si>
  <si>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</si>
  <si>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</si>
  <si>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</si>
  <si>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</si>
  <si>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</si>
  <si>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</si>
  <si>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</si>
  <si>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</si>
  <si>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</si>
  <si>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</si>
  <si>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</si>
  <si>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</si>
  <si>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</si>
  <si>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</si>
  <si>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</si>
  <si>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</si>
  <si>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</si>
  <si>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</si>
  <si>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</si>
  <si>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</si>
  <si>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</si>
  <si>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</si>
  <si>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</si>
  <si>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</si>
  <si>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</si>
  <si>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</si>
  <si>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</si>
  <si>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</si>
  <si>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</si>
  <si>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</si>
  <si>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</si>
  <si>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</si>
  <si>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</si>
  <si>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</si>
  <si>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</si>
  <si>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</si>
  <si>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</si>
  <si>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</si>
  <si>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</si>
  <si>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</si>
  <si>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</si>
  <si>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</si>
  <si>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</si>
  <si>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</si>
  <si>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</si>
  <si>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</si>
  <si>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</si>
  <si>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</si>
  <si>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</si>
  <si>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</si>
  <si>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</si>
  <si>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</si>
  <si>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</si>
  <si>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</si>
  <si>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</si>
  <si>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</si>
  <si>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</si>
  <si>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</si>
  <si>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</si>
  <si>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</si>
  <si>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</si>
  <si>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</si>
  <si>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</si>
  <si>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</si>
  <si>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</si>
  <si>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</si>
  <si>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</si>
  <si>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</si>
  <si>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</si>
  <si>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</si>
  <si>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</si>
  <si>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</si>
  <si>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</si>
  <si>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</si>
  <si>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</si>
  <si>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</si>
  <si>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</si>
  <si>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</si>
  <si>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</si>
  <si>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</si>
  <si>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</si>
  <si>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</si>
  <si>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</si>
  <si>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</si>
  <si>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</si>
  <si>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</si>
  <si>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</si>
  <si>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</si>
  <si>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</si>
  <si>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</si>
  <si>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</si>
  <si>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</si>
  <si>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</si>
  <si>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</si>
  <si>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</si>
  <si>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</si>
  <si>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</si>
  <si>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</si>
  <si>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</si>
  <si>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</si>
  <si>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</si>
  <si>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</si>
  <si>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</si>
  <si>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</si>
  <si>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</si>
  <si>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</si>
  <si>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</si>
  <si>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</si>
  <si>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</si>
  <si>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</si>
  <si>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</si>
  <si>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</si>
  <si>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</si>
  <si>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</si>
  <si>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</si>
  <si>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</si>
  <si>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</si>
  <si>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</si>
  <si>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</si>
  <si>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</si>
  <si>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</si>
  <si>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</si>
  <si>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</si>
  <si>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</si>
  <si>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</si>
  <si>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</si>
  <si>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</si>
  <si>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</si>
  <si>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</si>
  <si>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</si>
  <si>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</si>
  <si>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</si>
  <si>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</si>
  <si>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</si>
  <si>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</si>
  <si>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</si>
  <si>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</si>
  <si>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</si>
  <si>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</si>
  <si>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</si>
  <si>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</si>
  <si>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</si>
  <si>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</si>
  <si>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</si>
  <si>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</si>
  <si>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</si>
  <si>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</si>
  <si>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</si>
  <si>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</si>
  <si>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</si>
  <si>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</si>
  <si>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</si>
  <si>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</si>
  <si>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</si>
  <si>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</si>
  <si>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</si>
  <si>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</si>
  <si>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</si>
  <si>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</si>
  <si>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</si>
  <si>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</si>
  <si>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</si>
  <si>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</si>
  <si>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</si>
  <si>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</si>
  <si>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</si>
  <si>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</si>
  <si>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</si>
  <si>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</si>
  <si>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</si>
  <si>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</si>
  <si>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</si>
  <si>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</si>
  <si>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</si>
  <si>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</si>
  <si>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</si>
  <si>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</si>
  <si>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</si>
  <si>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</si>
  <si>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</si>
  <si>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</si>
  <si>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</si>
  <si>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</si>
  <si>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</si>
  <si>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</si>
  <si>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</si>
  <si>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</si>
  <si>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</si>
  <si>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</si>
  <si>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</si>
  <si>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</si>
  <si>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</si>
  <si>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</si>
  <si>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</si>
  <si>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</si>
  <si>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</si>
  <si>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</si>
  <si>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</si>
  <si>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</si>
  <si>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</si>
  <si>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</si>
  <si>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</si>
  <si>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</si>
  <si>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</si>
  <si>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</si>
  <si>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</si>
  <si>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</si>
  <si>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</si>
  <si>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</si>
  <si>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</si>
  <si>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</si>
  <si>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</si>
  <si>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</si>
  <si>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</si>
  <si>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</si>
  <si>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</si>
  <si>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</si>
  <si>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</si>
  <si>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</si>
  <si>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</si>
  <si>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</si>
  <si>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</si>
  <si>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</si>
  <si>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</si>
  <si>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</si>
  <si>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</si>
  <si>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</si>
  <si>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</si>
  <si>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</si>
  <si>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</si>
  <si>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</si>
  <si>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</si>
  <si>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</si>
  <si>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</si>
  <si>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</si>
  <si>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</si>
  <si>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</si>
  <si>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</si>
  <si>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</si>
  <si>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</si>
  <si>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</si>
  <si>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</si>
  <si>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</si>
  <si>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</si>
  <si>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</si>
  <si>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</si>
  <si>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</si>
  <si>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</si>
  <si>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</si>
  <si>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</si>
  <si>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</si>
  <si>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</si>
  <si>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</si>
  <si>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</si>
  <si>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</si>
  <si>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</si>
  <si>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</si>
  <si>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</si>
  <si>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</si>
  <si>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</si>
  <si>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</si>
  <si>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</si>
  <si>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</si>
  <si>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</si>
  <si>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</si>
  <si>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</si>
  <si>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</si>
  <si>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</si>
  <si>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</si>
  <si>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</si>
  <si>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</si>
  <si>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</si>
  <si>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</si>
  <si>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</si>
  <si>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</si>
  <si>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</si>
  <si>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</si>
  <si>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</si>
  <si>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</si>
  <si>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</si>
  <si>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</si>
  <si>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</si>
  <si>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</si>
  <si>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</si>
  <si>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</si>
  <si>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</si>
  <si>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</si>
  <si>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</si>
  <si>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</si>
  <si>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</si>
  <si>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</si>
  <si>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</si>
  <si>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</si>
  <si>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</si>
  <si>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</si>
  <si>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</si>
  <si>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</si>
  <si>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</si>
  <si>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</si>
  <si>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</si>
  <si>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</si>
  <si>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</si>
  <si>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</si>
  <si>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</si>
  <si>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</si>
  <si>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</si>
  <si>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</si>
  <si>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</si>
  <si>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</si>
  <si>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</si>
  <si>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</si>
  <si>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</si>
  <si>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</si>
  <si>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</si>
  <si>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</si>
  <si>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</si>
  <si>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</si>
  <si>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</si>
  <si>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</si>
  <si>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</si>
  <si>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</si>
  <si>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</si>
  <si>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</si>
  <si>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</si>
  <si>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</si>
  <si>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</si>
  <si>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</si>
  <si>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</si>
  <si>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</si>
  <si>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</si>
  <si>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</si>
  <si>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</si>
  <si>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</si>
  <si>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</si>
  <si>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</si>
  <si>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</si>
  <si>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</si>
  <si>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</si>
  <si>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</si>
  <si>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</si>
  <si>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</si>
  <si>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</si>
  <si>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</si>
  <si>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</si>
  <si>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</si>
  <si>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</si>
  <si>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</si>
  <si>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</si>
  <si>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</si>
  <si>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</si>
  <si>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</si>
  <si>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</si>
  <si>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</si>
  <si>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</si>
  <si>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</si>
  <si>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</si>
  <si>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</si>
  <si>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</si>
  <si>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</si>
  <si>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</si>
  <si>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</si>
  <si>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</si>
  <si>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</si>
  <si>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</si>
  <si>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</si>
  <si>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</si>
  <si>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</si>
  <si>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</si>
  <si>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</si>
  <si>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</si>
  <si>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</si>
  <si>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</si>
  <si>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</si>
  <si>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</si>
  <si>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</si>
  <si>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</si>
  <si>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</si>
  <si>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</si>
  <si>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</si>
  <si>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</si>
  <si>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</si>
  <si>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</si>
  <si>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</si>
  <si>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</si>
  <si>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</si>
  <si>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</si>
  <si>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</si>
  <si>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</si>
  <si>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</si>
  <si>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</si>
  <si>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</si>
  <si>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</si>
  <si>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</si>
  <si>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</si>
  <si>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</si>
  <si>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</si>
  <si>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</si>
  <si>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</si>
  <si>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</si>
  <si>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</si>
  <si>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</si>
  <si>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</si>
  <si>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</si>
  <si>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</si>
  <si>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</si>
  <si>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</si>
  <si>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</si>
  <si>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</si>
  <si>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</si>
  <si>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</si>
  <si>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</si>
  <si>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</si>
  <si>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</si>
  <si>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</si>
  <si>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</si>
  <si>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</si>
  <si>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</si>
  <si>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</si>
  <si>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</si>
  <si>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</si>
  <si>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</si>
  <si>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</si>
  <si>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</si>
  <si>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</si>
  <si>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</si>
  <si>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</si>
  <si>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</si>
  <si>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</si>
  <si>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</si>
  <si>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</si>
  <si>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</si>
  <si>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</si>
  <si>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</si>
  <si>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</si>
  <si>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</si>
  <si>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</si>
  <si>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</si>
  <si>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</si>
  <si>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</si>
  <si>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</si>
  <si>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</si>
  <si>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</si>
  <si>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</si>
  <si>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</si>
  <si>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</si>
  <si>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</si>
  <si>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</si>
  <si>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</si>
  <si>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</si>
  <si>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</si>
  <si>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</si>
  <si>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</si>
  <si>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</si>
  <si>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</si>
  <si>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</si>
  <si>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</si>
  <si>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</si>
  <si>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</si>
  <si>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</si>
  <si>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</si>
  <si>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</si>
  <si>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</si>
  <si>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</si>
  <si>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</si>
  <si>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</si>
  <si>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</si>
  <si>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</si>
  <si>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</si>
  <si>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</si>
  <si>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</si>
  <si>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</si>
  <si>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</si>
  <si>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</si>
  <si>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</si>
  <si>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</si>
  <si>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</si>
  <si>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</si>
  <si>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</si>
  <si>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</si>
  <si>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</si>
  <si>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</si>
  <si>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</si>
  <si>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</si>
  <si>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</si>
  <si>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</si>
  <si>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</si>
  <si>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</si>
  <si>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</si>
  <si>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</si>
  <si>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</si>
  <si>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</si>
  <si>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</si>
  <si>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</si>
  <si>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</si>
  <si>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</si>
  <si>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</si>
  <si>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</si>
  <si>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</si>
  <si>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</si>
  <si>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</si>
  <si>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</si>
  <si>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</si>
  <si>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</si>
  <si>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</si>
  <si>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</si>
  <si>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</si>
  <si>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</si>
  <si>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</si>
  <si>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</si>
  <si>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</si>
  <si>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</si>
  <si>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</si>
  <si>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</si>
  <si>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</si>
  <si>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</si>
  <si>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</si>
  <si>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</si>
  <si>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</si>
  <si>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</si>
  <si>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</si>
  <si>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</si>
  <si>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</si>
  <si>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</si>
  <si>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</si>
  <si>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</si>
  <si>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</si>
  <si>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</si>
  <si>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</si>
  <si>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</si>
  <si>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</si>
  <si>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</si>
  <si>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</si>
  <si>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</si>
  <si>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</si>
  <si>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</si>
  <si>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</si>
  <si>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</si>
  <si>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</si>
  <si>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</si>
  <si>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</si>
  <si>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</si>
  <si>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</si>
  <si>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</si>
  <si>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</si>
  <si>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</si>
  <si>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</si>
  <si>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</si>
  <si>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</si>
  <si>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</si>
  <si>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</si>
  <si>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</si>
  <si>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</si>
  <si>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</si>
  <si>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</si>
  <si>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</si>
  <si>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</si>
  <si>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</si>
  <si>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</si>
  <si>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</si>
  <si>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</si>
  <si>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</si>
  <si>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</si>
  <si>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</si>
  <si>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</si>
  <si>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</si>
  <si>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</si>
  <si>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</si>
  <si>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</si>
  <si>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</si>
  <si>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</si>
  <si>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</si>
  <si>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</si>
  <si>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</si>
  <si>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</si>
  <si>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</si>
  <si>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</si>
  <si>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</si>
  <si>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</si>
  <si>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</si>
  <si>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</si>
  <si>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</si>
  <si>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</si>
  <si>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</si>
  <si>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</si>
  <si>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</si>
  <si>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</si>
  <si>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</si>
  <si>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</si>
  <si>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</si>
  <si>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</si>
  <si>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</si>
  <si>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</si>
  <si>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</si>
  <si>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</si>
  <si>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</si>
  <si>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</si>
  <si>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</si>
  <si>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</si>
  <si>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</si>
  <si>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</si>
  <si>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</si>
  <si>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</si>
  <si>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</si>
  <si>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</si>
  <si>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</si>
  <si>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</si>
  <si>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</si>
  <si>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</si>
  <si>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</si>
  <si>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</si>
  <si>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</si>
  <si>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</si>
  <si>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</si>
  <si>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</si>
  <si>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</si>
  <si>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</si>
  <si>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</si>
  <si>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</si>
  <si>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</si>
  <si>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</si>
  <si>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</si>
  <si>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</si>
  <si>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</si>
  <si>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</si>
  <si>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</si>
  <si>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</si>
  <si>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</si>
  <si>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</si>
  <si>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</si>
  <si>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</si>
  <si>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</si>
  <si>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</si>
  <si>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</si>
  <si>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</si>
  <si>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</si>
  <si>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</si>
  <si>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</si>
  <si>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</si>
  <si>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</si>
  <si>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</si>
  <si>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</si>
  <si>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</si>
  <si>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</si>
  <si>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</si>
  <si>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</si>
  <si>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</si>
  <si>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</si>
  <si>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</si>
  <si>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</si>
  <si>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</si>
  <si>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</si>
  <si>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</si>
  <si>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</si>
  <si>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</si>
  <si>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</si>
  <si>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</si>
  <si>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</si>
  <si>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</si>
  <si>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</si>
  <si>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</si>
  <si>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</si>
  <si>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</si>
  <si>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</si>
  <si>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</si>
  <si>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</si>
  <si>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</si>
  <si>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</si>
  <si>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</si>
  <si>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</si>
  <si>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</si>
  <si>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</si>
  <si>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</si>
  <si>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</si>
  <si>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</si>
  <si>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</si>
  <si>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</si>
  <si>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</si>
  <si>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</si>
  <si>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</si>
  <si>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</si>
  <si>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</si>
  <si>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</si>
  <si>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</si>
  <si>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</si>
  <si>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</si>
  <si>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</si>
  <si>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</si>
  <si>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</si>
  <si>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</si>
  <si>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</si>
  <si>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</si>
  <si>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</si>
  <si>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</si>
  <si>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</si>
  <si>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</si>
  <si>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</si>
  <si>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</si>
  <si>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</si>
  <si>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</si>
  <si>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</si>
  <si>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</si>
  <si>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</si>
  <si>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</si>
  <si>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</si>
  <si>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</si>
  <si>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</si>
  <si>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</si>
  <si>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</si>
  <si>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</si>
  <si>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</si>
  <si>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</si>
  <si>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</si>
  <si>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</si>
  <si>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</si>
  <si>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</si>
  <si>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</si>
  <si>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</si>
  <si>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</si>
  <si>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</si>
  <si>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</si>
  <si>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</si>
  <si>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</si>
  <si>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</si>
  <si>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</si>
  <si>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</si>
  <si>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</si>
  <si>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</si>
  <si>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</si>
  <si>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</si>
  <si>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</si>
  <si>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</si>
  <si>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</si>
  <si>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</si>
  <si>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</si>
  <si>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</si>
  <si>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</si>
  <si>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</si>
  <si>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</si>
  <si>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</si>
  <si>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</si>
  <si>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</si>
  <si>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</si>
  <si>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</si>
  <si>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</si>
  <si>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</si>
  <si>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</si>
  <si>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</si>
  <si>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</si>
  <si>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</si>
  <si>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</si>
  <si>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</si>
  <si>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</si>
  <si>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</si>
  <si>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</si>
  <si>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</si>
  <si>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</si>
  <si>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</si>
  <si>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</si>
  <si>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</si>
  <si>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</si>
  <si>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</si>
  <si>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</si>
  <si>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</si>
  <si>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</si>
  <si>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</si>
  <si>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</si>
  <si>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</si>
  <si>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</si>
  <si>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</si>
  <si>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</si>
  <si>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</si>
  <si>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</si>
  <si>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</si>
  <si>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</si>
  <si>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</si>
  <si>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</si>
  <si>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</si>
  <si>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</si>
  <si>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</si>
  <si>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</si>
  <si>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</si>
  <si>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</si>
  <si>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</si>
  <si>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</si>
  <si>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</si>
  <si>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</si>
  <si>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</si>
  <si>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</si>
  <si>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</si>
  <si>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</si>
  <si>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</si>
  <si>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</si>
  <si>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</si>
  <si>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</si>
  <si>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</si>
  <si>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</si>
  <si>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</si>
  <si>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</si>
  <si>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</si>
  <si>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</si>
  <si>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</si>
  <si>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</si>
  <si>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</si>
  <si>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</si>
  <si>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</si>
  <si>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</si>
  <si>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</si>
  <si>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</si>
  <si>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</si>
  <si>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</si>
  <si>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</si>
  <si>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</si>
  <si>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</si>
  <si>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</si>
  <si>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</si>
  <si>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</si>
  <si>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</si>
  <si>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</si>
  <si>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</si>
  <si>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</si>
  <si>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</si>
  <si>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</si>
  <si>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</si>
  <si>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</si>
  <si>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</si>
  <si>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</si>
  <si>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</si>
  <si>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</si>
  <si>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</si>
  <si>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</si>
  <si>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</si>
  <si>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</si>
  <si>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</si>
  <si>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</si>
  <si>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</si>
  <si>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</si>
  <si>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</si>
  <si>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</si>
  <si>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</si>
  <si>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</si>
  <si>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</si>
  <si>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</si>
  <si>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</si>
  <si>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</si>
  <si>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</si>
  <si>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</si>
  <si>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</si>
  <si>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</si>
  <si>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</si>
  <si>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</si>
  <si>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</si>
  <si>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</si>
  <si>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</si>
  <si>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</si>
  <si>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</si>
  <si>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</si>
  <si>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</si>
  <si>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</si>
  <si>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</si>
  <si>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</si>
  <si>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</si>
  <si>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</si>
  <si>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</si>
  <si>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</si>
  <si>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</si>
  <si>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</si>
  <si>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</si>
  <si>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</si>
  <si>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</si>
  <si>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</si>
  <si>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</si>
  <si>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</si>
  <si>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</si>
  <si>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</si>
  <si>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</si>
  <si>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</si>
  <si>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</si>
  <si>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</si>
  <si>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</si>
  <si>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</si>
  <si>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</si>
  <si>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</si>
  <si>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</si>
  <si>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</si>
  <si>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</si>
  <si>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</si>
  <si>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</si>
  <si>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</si>
  <si>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</si>
  <si>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</si>
  <si>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</si>
  <si>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</si>
  <si>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</si>
  <si>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</si>
  <si>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</si>
  <si>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</si>
  <si>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</si>
  <si>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</si>
  <si>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</si>
  <si>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</si>
  <si>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</si>
  <si>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</si>
  <si>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</si>
  <si>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</si>
  <si>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</si>
  <si>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</si>
  <si>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</si>
  <si>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</si>
  <si>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</si>
  <si>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</si>
  <si>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</si>
  <si>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</si>
  <si>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</si>
  <si>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</si>
  <si>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</si>
  <si>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</si>
  <si>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</si>
  <si>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</si>
  <si>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</si>
  <si>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</si>
  <si>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</si>
  <si>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</si>
  <si>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</si>
  <si>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</si>
  <si>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</si>
  <si>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</si>
  <si>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</si>
  <si>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</si>
  <si>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</si>
  <si>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</si>
  <si>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</si>
  <si>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</si>
  <si>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</si>
  <si>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</si>
  <si>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</si>
  <si>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</si>
  <si>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</si>
  <si>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</si>
  <si>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</si>
  <si>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</si>
  <si>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</si>
  <si>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</si>
  <si>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</si>
  <si>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</si>
  <si>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</si>
  <si>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</si>
  <si>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</si>
  <si>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</si>
  <si>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</si>
  <si>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</si>
  <si>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</si>
  <si>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</si>
  <si>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</si>
  <si>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</si>
  <si>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</si>
  <si>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</si>
  <si>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</si>
  <si>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</si>
  <si>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</si>
  <si>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</si>
  <si>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</si>
  <si>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</si>
  <si>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</si>
  <si>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</si>
  <si>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</si>
  <si>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</si>
  <si>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</si>
  <si>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</si>
  <si>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</si>
  <si>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</si>
  <si>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</si>
  <si>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</si>
  <si>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</si>
  <si>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</si>
  <si>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</si>
  <si>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</si>
  <si>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</si>
  <si>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</si>
  <si>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</si>
  <si>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</si>
  <si>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</si>
  <si>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</si>
  <si>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</si>
  <si>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</si>
  <si>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</si>
  <si>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</si>
  <si>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</si>
  <si>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</si>
  <si>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</si>
  <si>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</si>
  <si>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</si>
  <si>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</si>
  <si>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</si>
  <si>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</si>
  <si>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</si>
  <si>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</si>
  <si>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</si>
  <si>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</si>
  <si>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</si>
  <si>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</si>
  <si>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</si>
  <si>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</si>
  <si>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</si>
  <si>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</si>
  <si>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</si>
  <si>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</si>
  <si>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</si>
  <si>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</si>
  <si>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</si>
  <si>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</si>
  <si>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</si>
  <si>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</si>
  <si>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</si>
  <si>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</si>
  <si>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</si>
  <si>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</si>
  <si>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</si>
  <si>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</si>
  <si>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</si>
  <si>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</si>
  <si>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</si>
  <si>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</si>
  <si>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</si>
  <si>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</si>
  <si>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</si>
  <si>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</si>
  <si>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</si>
  <si>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</si>
  <si>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</si>
  <si>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</si>
  <si>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</si>
  <si>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</si>
  <si>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</si>
  <si>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</si>
  <si>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</si>
  <si>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</si>
  <si>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</si>
  <si>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</si>
  <si>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</si>
  <si>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</si>
  <si>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</si>
  <si>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</si>
  <si>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</si>
  <si>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</si>
  <si>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</si>
  <si>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</si>
  <si>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</si>
  <si>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</si>
  <si>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</si>
  <si>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</si>
  <si>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</si>
  <si>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</si>
  <si>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</si>
  <si>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</si>
  <si>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</si>
  <si>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</si>
  <si>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</si>
  <si>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</si>
  <si>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</si>
  <si>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</si>
  <si>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</si>
  <si>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</si>
  <si>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</si>
  <si>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</si>
  <si>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</si>
  <si>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</si>
  <si>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</si>
  <si>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</si>
  <si>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</si>
  <si>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</si>
  <si>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</si>
  <si>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</si>
  <si>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</si>
  <si>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</si>
  <si>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</si>
  <si>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</si>
  <si>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</si>
  <si>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</si>
  <si>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</si>
  <si>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</si>
  <si>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</si>
  <si>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</si>
  <si>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</si>
  <si>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</si>
  <si>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</si>
  <si>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</si>
  <si>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</si>
  <si>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</si>
  <si>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</si>
  <si>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</si>
  <si>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</si>
  <si>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</si>
  <si>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</si>
  <si>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</si>
  <si>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</si>
  <si>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</si>
  <si>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</si>
  <si>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</si>
  <si>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</si>
  <si>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</si>
  <si>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</si>
  <si>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</si>
  <si>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</si>
  <si>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</si>
  <si>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</si>
  <si>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</si>
  <si>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</si>
  <si>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</si>
  <si>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</si>
  <si>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</si>
  <si>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</si>
  <si>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</si>
  <si>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</si>
  <si>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</si>
  <si>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</si>
  <si>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</si>
  <si>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</si>
  <si>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</si>
  <si>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</si>
  <si>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</si>
  <si>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</si>
  <si>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</si>
  <si>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</si>
  <si>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</si>
  <si>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</si>
  <si>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</si>
  <si>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</si>
  <si>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</si>
  <si>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</si>
  <si>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</si>
  <si>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</si>
  <si>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</si>
  <si>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</si>
  <si>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</si>
  <si>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</si>
  <si>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</si>
  <si>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</si>
  <si>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</si>
  <si>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</si>
  <si>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</si>
  <si>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</si>
  <si>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</si>
  <si>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</si>
  <si>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</si>
  <si>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</si>
  <si>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</si>
  <si>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</si>
  <si>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</si>
  <si>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</si>
  <si>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</si>
  <si>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</si>
  <si>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</si>
  <si>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</si>
  <si>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</si>
  <si>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</si>
  <si>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</si>
  <si>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</si>
  <si>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</si>
  <si>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</si>
  <si>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</si>
  <si>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</si>
  <si>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</si>
  <si>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</si>
  <si>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</si>
  <si>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</si>
  <si>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</si>
  <si>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</si>
  <si>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</si>
  <si>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</si>
  <si>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</si>
  <si>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</si>
  <si>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</si>
  <si>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</si>
  <si>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</si>
  <si>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</si>
  <si>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</si>
  <si>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</si>
  <si>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</si>
  <si>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</si>
  <si>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</si>
  <si>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</si>
  <si>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</si>
  <si>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</si>
  <si>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</si>
  <si>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</si>
  <si>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</si>
  <si>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</si>
  <si>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</si>
  <si>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</si>
  <si>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</si>
  <si>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</si>
  <si>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</si>
  <si>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</si>
  <si>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</si>
  <si>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</si>
  <si>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</si>
  <si>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</si>
  <si>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</si>
  <si>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</si>
  <si>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</si>
  <si>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</si>
  <si>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</si>
  <si>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</si>
  <si>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</si>
  <si>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</si>
  <si>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</si>
  <si>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</si>
  <si>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</si>
  <si>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</si>
  <si>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</si>
  <si>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</si>
  <si>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</si>
  <si>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</si>
  <si>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</si>
  <si>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</si>
  <si>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</si>
  <si>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</si>
  <si>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</si>
  <si>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</si>
  <si>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</si>
  <si>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</si>
  <si>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</si>
  <si>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</si>
  <si>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</si>
  <si>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</si>
  <si>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</si>
  <si>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</si>
  <si>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</si>
  <si>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</si>
  <si>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</si>
  <si>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</si>
  <si>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</si>
  <si>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</si>
  <si>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</si>
  <si>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</si>
  <si>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</si>
  <si>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</si>
  <si>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</si>
  <si>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</si>
  <si>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</si>
  <si>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</si>
  <si>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</si>
  <si>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</si>
  <si>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</si>
  <si>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</si>
  <si>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</si>
  <si>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</si>
  <si>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</si>
  <si>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</si>
  <si>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</si>
  <si>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</si>
  <si>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</si>
  <si>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</si>
  <si>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</si>
  <si>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</si>
  <si>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</si>
  <si>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</si>
  <si>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</si>
  <si>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</si>
  <si>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</si>
  <si>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</si>
  <si>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</si>
  <si>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</si>
  <si>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</si>
  <si>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</si>
  <si>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</si>
  <si>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</si>
  <si>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</si>
  <si>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</si>
  <si>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</si>
  <si>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</si>
  <si>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</si>
  <si>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</si>
  <si>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</si>
  <si>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</si>
  <si>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</si>
  <si>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</si>
  <si>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</si>
  <si>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</si>
  <si>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</si>
  <si>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</si>
  <si>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</si>
  <si>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</si>
  <si>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</si>
  <si>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</si>
  <si>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</si>
  <si>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</si>
  <si>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</si>
  <si>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</si>
  <si>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</si>
  <si>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</si>
  <si>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</si>
  <si>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</si>
  <si>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</si>
  <si>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</si>
  <si>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</si>
  <si>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</si>
  <si>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</si>
  <si>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</si>
  <si>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</si>
  <si>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</si>
  <si>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</si>
  <si>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</si>
  <si>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</si>
  <si>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</si>
  <si>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</si>
  <si>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</si>
  <si>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</si>
  <si>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</si>
  <si>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</si>
  <si>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</si>
  <si>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</si>
  <si>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</si>
  <si>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</si>
  <si>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</si>
  <si>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</si>
  <si>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</si>
  <si>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</si>
  <si>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</si>
  <si>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</si>
  <si>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</si>
  <si>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</si>
  <si>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</si>
  <si>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</si>
  <si>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</si>
  <si>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</si>
  <si>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</si>
  <si>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</si>
  <si>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</si>
  <si>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</si>
  <si>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</si>
  <si>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</si>
  <si>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</si>
  <si>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</si>
  <si>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</si>
  <si>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</si>
  <si>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</si>
  <si>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</si>
  <si>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</si>
  <si>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</si>
  <si>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</si>
  <si>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</si>
  <si>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</si>
  <si>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</si>
  <si>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</si>
  <si>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</si>
  <si>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</si>
  <si>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</si>
  <si>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</si>
  <si>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</si>
  <si>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</si>
  <si>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</si>
  <si>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</si>
  <si>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</si>
  <si>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</si>
  <si>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</si>
  <si>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</si>
  <si>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</si>
  <si>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</si>
  <si>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</si>
  <si>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</si>
  <si>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</si>
  <si>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</si>
  <si>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</si>
  <si>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</si>
  <si>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</si>
  <si>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</si>
  <si>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</si>
  <si>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</si>
  <si>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</si>
  <si>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</si>
  <si>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</si>
  <si>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</si>
  <si>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</si>
  <si>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</si>
  <si>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</si>
  <si>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</si>
  <si>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</si>
  <si>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</si>
  <si>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</si>
  <si>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</si>
  <si>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</si>
  <si>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</si>
  <si>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</si>
  <si>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</si>
  <si>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</si>
  <si>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</si>
  <si>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</si>
  <si>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</si>
  <si>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</si>
  <si>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</si>
  <si>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</si>
  <si>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</si>
  <si>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</si>
  <si>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</si>
  <si>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</si>
  <si>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</si>
  <si>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</si>
  <si>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</si>
  <si>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</si>
  <si>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</si>
  <si>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</si>
  <si>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</si>
  <si>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</si>
  <si>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</si>
  <si>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</si>
  <si>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</si>
  <si>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</si>
  <si>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</si>
  <si>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</si>
  <si>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</si>
  <si>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</si>
  <si>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</si>
  <si>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</si>
  <si>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</si>
  <si>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</si>
  <si>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</si>
  <si>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</si>
  <si>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</si>
  <si>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</si>
  <si>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</si>
  <si>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</si>
  <si>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</si>
  <si>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</si>
  <si>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</si>
  <si>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</si>
  <si>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</si>
  <si>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</si>
  <si>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</si>
  <si>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</si>
  <si>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</si>
  <si>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</si>
  <si>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</si>
  <si>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</si>
  <si>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</si>
  <si>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</si>
  <si>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</si>
  <si>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</si>
  <si>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</si>
  <si>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</si>
  <si>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</si>
  <si>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</si>
  <si>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</si>
  <si>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</si>
  <si>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</si>
  <si>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</si>
  <si>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</si>
  <si>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</si>
  <si>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</si>
  <si>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</si>
  <si>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</si>
  <si>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</si>
  <si>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</si>
  <si>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</si>
  <si>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</si>
  <si>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</si>
  <si>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</si>
  <si>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</si>
  <si>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</si>
  <si>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</si>
  <si>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</si>
  <si>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</si>
  <si>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</si>
  <si>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</si>
  <si>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</si>
  <si>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</si>
  <si>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</si>
  <si>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</si>
  <si>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</si>
  <si>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</si>
  <si>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</si>
  <si>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</si>
  <si>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</si>
  <si>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</si>
  <si>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</si>
  <si>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</si>
  <si>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</si>
  <si>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</si>
  <si>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</si>
  <si>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</si>
  <si>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</si>
  <si>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</si>
  <si>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</si>
  <si>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</si>
  <si>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</si>
  <si>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</si>
  <si>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</si>
  <si>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</si>
  <si>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</si>
  <si>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</si>
  <si>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</si>
  <si>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</si>
  <si>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</si>
  <si>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</si>
  <si>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</si>
  <si>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</si>
  <si>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</si>
  <si>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</si>
  <si>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</si>
  <si>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</si>
  <si>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</si>
  <si>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</si>
  <si>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</si>
  <si>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</si>
  <si>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</si>
  <si>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</si>
  <si>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</si>
  <si>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</si>
  <si>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</si>
  <si>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</si>
  <si>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</si>
  <si>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</si>
  <si>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</si>
  <si>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</si>
  <si>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</si>
  <si>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</si>
  <si>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</si>
  <si>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</si>
  <si>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</si>
  <si>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</si>
  <si>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</si>
  <si>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</si>
  <si>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</si>
  <si>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</si>
  <si>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</si>
  <si>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</si>
  <si>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</si>
  <si>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</si>
  <si>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</si>
  <si>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</si>
  <si>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</si>
  <si>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</si>
  <si>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</si>
  <si>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</si>
  <si>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</si>
  <si>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</si>
  <si>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</si>
  <si>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</si>
  <si>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</si>
  <si>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</si>
  <si>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</si>
  <si>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</si>
  <si>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</si>
  <si>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</si>
  <si>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</si>
  <si>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</si>
  <si>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</si>
  <si>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</si>
  <si>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</si>
  <si>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</si>
  <si>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</si>
  <si>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</si>
  <si>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</si>
  <si>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</si>
  <si>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</si>
  <si>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</si>
  <si>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</si>
  <si>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</si>
  <si>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</si>
  <si>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</si>
  <si>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</si>
  <si>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</si>
  <si>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</si>
  <si>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</si>
  <si>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</si>
  <si>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</si>
  <si>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</si>
  <si>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</si>
  <si>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</si>
  <si>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</si>
  <si>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</si>
  <si>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</si>
  <si>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</si>
  <si>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</si>
  <si>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</si>
  <si>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</si>
  <si>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</si>
  <si>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</si>
  <si>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</si>
  <si>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</si>
  <si>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</si>
  <si>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</si>
  <si>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</si>
  <si>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</si>
  <si>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</si>
  <si>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</si>
  <si>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</si>
  <si>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</si>
  <si>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</si>
  <si>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</si>
  <si>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</si>
  <si>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</si>
  <si>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</si>
  <si>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</si>
  <si>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</si>
  <si>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</si>
  <si>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</si>
  <si>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</si>
  <si>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</si>
  <si>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</si>
  <si>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</si>
  <si>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</si>
  <si>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</si>
  <si>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</si>
  <si>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</si>
  <si>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</si>
  <si>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</si>
  <si>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</si>
  <si>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</si>
  <si>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</si>
  <si>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</si>
  <si>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</si>
  <si>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</si>
  <si>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</si>
  <si>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</si>
  <si>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</si>
  <si>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</si>
  <si>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</si>
  <si>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</si>
  <si>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</si>
  <si>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</si>
  <si>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</si>
  <si>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</si>
  <si>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</si>
  <si>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</si>
  <si>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</si>
  <si>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</si>
  <si>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</si>
  <si>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</si>
  <si>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</si>
  <si>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</si>
  <si>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</si>
  <si>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</si>
  <si>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</si>
  <si>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</si>
  <si>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</si>
  <si>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</si>
  <si>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</si>
  <si>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</si>
  <si>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</si>
  <si>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</si>
  <si>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</si>
  <si>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</si>
  <si>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</si>
  <si>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</si>
  <si>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</si>
  <si>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</si>
  <si>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</si>
  <si>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</si>
  <si>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</si>
  <si>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</si>
  <si>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</si>
  <si>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</si>
  <si>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</si>
  <si>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</si>
  <si>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</si>
  <si>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</si>
  <si>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</si>
  <si>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</si>
  <si>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</si>
  <si>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</si>
  <si>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</si>
  <si>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</si>
  <si>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</si>
  <si>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</si>
  <si>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</si>
  <si>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</si>
  <si>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</si>
  <si>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</si>
  <si>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</si>
  <si>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</si>
  <si>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</si>
  <si>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</si>
  <si>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</si>
  <si>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</si>
  <si>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</si>
  <si>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</si>
  <si>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</si>
  <si>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</si>
  <si>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</si>
  <si>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</si>
  <si>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</si>
  <si>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</si>
  <si>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</si>
  <si>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</si>
  <si>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</si>
  <si>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</si>
  <si>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</si>
  <si>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</si>
  <si>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</si>
  <si>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</si>
  <si>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</si>
  <si>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</si>
  <si>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</si>
  <si>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</si>
  <si>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</si>
  <si>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</si>
  <si>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</si>
  <si>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</si>
  <si>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</si>
  <si>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</si>
  <si>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</si>
  <si>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</si>
  <si>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</si>
  <si>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</si>
  <si>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</si>
  <si>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</si>
  <si>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</si>
  <si>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</si>
  <si>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</si>
  <si>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</si>
  <si>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</si>
  <si>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</si>
  <si>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</si>
  <si>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</si>
  <si>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</si>
  <si>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</si>
  <si>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</si>
  <si>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</si>
  <si>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</si>
  <si>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</si>
  <si>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</si>
  <si>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</si>
  <si>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</si>
  <si>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</si>
  <si>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</si>
  <si>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</si>
  <si>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</si>
  <si>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</si>
  <si>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</si>
  <si>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</si>
  <si>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</si>
  <si>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</si>
  <si>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</si>
  <si>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</si>
  <si>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</si>
  <si>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</si>
  <si>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</si>
  <si>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</si>
  <si>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</si>
  <si>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</si>
  <si>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</si>
  <si>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</si>
  <si>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</si>
  <si>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</si>
  <si>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</si>
  <si>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</si>
  <si>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</si>
  <si>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</si>
  <si>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</si>
  <si>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</si>
  <si>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</si>
  <si>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</si>
  <si>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</si>
  <si>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</si>
  <si>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</si>
  <si>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</si>
  <si>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</si>
  <si>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</si>
  <si>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</si>
  <si>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</si>
  <si>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</si>
  <si>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</si>
  <si>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</si>
  <si>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</si>
  <si>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</si>
  <si>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</si>
  <si>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</si>
  <si>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</si>
  <si>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</si>
  <si>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</si>
  <si>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</si>
  <si>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</si>
  <si>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</si>
  <si>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</si>
  <si>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</si>
  <si>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</si>
  <si>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</si>
  <si>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</si>
  <si>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</si>
  <si>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</si>
  <si>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</si>
  <si>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</si>
  <si>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</si>
  <si>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</si>
  <si>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</si>
  <si>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</si>
  <si>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</si>
  <si>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</si>
  <si>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</si>
  <si>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</si>
  <si>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</si>
  <si>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</si>
  <si>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</si>
  <si>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</si>
  <si>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</si>
  <si>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</si>
  <si>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</si>
  <si>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</si>
  <si>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</si>
  <si>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</si>
  <si>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</si>
  <si>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</si>
  <si>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</si>
  <si>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</si>
  <si>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</si>
  <si>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</si>
  <si>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</si>
  <si>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</si>
  <si>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</si>
  <si>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</si>
  <si>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</si>
  <si>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</si>
  <si>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</si>
  <si>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</si>
  <si>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</si>
  <si>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</si>
  <si>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</si>
  <si>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</si>
  <si>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</si>
  <si>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</si>
  <si>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</si>
  <si>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</si>
  <si>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</si>
  <si>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</si>
  <si>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</si>
  <si>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</si>
  <si>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</si>
  <si>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</si>
  <si>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</si>
  <si>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</si>
  <si>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</si>
  <si>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</si>
  <si>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</si>
  <si>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</si>
  <si>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</si>
  <si>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</si>
  <si>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</si>
  <si>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</si>
  <si>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</si>
  <si>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</si>
  <si>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</si>
  <si>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</si>
  <si>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</si>
  <si>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</si>
  <si>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</si>
  <si>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</si>
  <si>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</si>
  <si>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</si>
  <si>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</si>
  <si>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</si>
  <si>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</si>
  <si>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</si>
  <si>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</si>
  <si>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</si>
  <si>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</si>
  <si>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</si>
  <si>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</si>
  <si>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</si>
  <si>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</si>
  <si>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</si>
  <si>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</si>
  <si>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</si>
  <si>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</si>
  <si>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</si>
  <si>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</si>
  <si>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</si>
  <si>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</si>
  <si>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</si>
  <si>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</si>
  <si>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</si>
  <si>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</si>
  <si>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</si>
  <si>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</si>
  <si>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</si>
  <si>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</si>
  <si>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</si>
  <si>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</si>
  <si>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</si>
  <si>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</si>
  <si>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</si>
  <si>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</si>
  <si>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</si>
  <si>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</si>
  <si>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</si>
  <si>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</si>
  <si>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</si>
  <si>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</si>
  <si>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</si>
  <si>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</si>
  <si>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</si>
  <si>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</si>
  <si>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</si>
  <si>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</si>
  <si>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</si>
  <si>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</si>
  <si>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</si>
  <si>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</si>
  <si>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</si>
  <si>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</si>
  <si>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</si>
  <si>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</si>
  <si>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</si>
  <si>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</si>
  <si>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</si>
  <si>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</si>
  <si>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</si>
  <si>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</si>
  <si>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</si>
  <si>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</si>
  <si>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</si>
  <si>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</si>
  <si>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</si>
  <si>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</si>
  <si>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</si>
  <si>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</si>
  <si>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</si>
  <si>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</si>
  <si>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</si>
  <si>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</si>
  <si>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</si>
  <si>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</si>
  <si>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</si>
  <si>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</si>
  <si>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</si>
  <si>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</si>
  <si>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</si>
  <si>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</si>
  <si>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</si>
  <si>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</si>
  <si>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</si>
  <si>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</si>
  <si>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</si>
  <si>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</si>
  <si>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</si>
  <si>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</si>
  <si>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</si>
  <si>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</si>
  <si>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</si>
  <si>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</si>
  <si>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</si>
  <si>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</si>
  <si>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</si>
  <si>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</si>
  <si>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</si>
  <si>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</si>
  <si>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</si>
  <si>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</si>
  <si>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</si>
  <si>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</si>
  <si>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</si>
  <si>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</si>
  <si>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</si>
  <si>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</si>
  <si>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</si>
  <si>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</si>
  <si>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</si>
  <si>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</si>
  <si>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</si>
  <si>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</si>
  <si>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</si>
  <si>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</si>
  <si>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</si>
  <si>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</si>
  <si>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</si>
  <si>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</si>
  <si>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</si>
  <si>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</si>
  <si>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</si>
  <si>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</si>
  <si>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</si>
  <si>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</si>
  <si>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</si>
  <si>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</si>
  <si>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</si>
  <si>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</si>
  <si>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</si>
  <si>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</si>
  <si>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</si>
  <si>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</si>
  <si>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</si>
  <si>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</si>
  <si>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</si>
  <si>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</si>
  <si>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</si>
  <si>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</si>
  <si>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</si>
  <si>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</si>
  <si>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</si>
  <si>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</si>
  <si>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</si>
  <si>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</si>
  <si>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</si>
  <si>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</si>
  <si>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</si>
  <si>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</si>
  <si>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</si>
  <si>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</si>
  <si>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</si>
  <si>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</si>
  <si>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</si>
  <si>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</si>
  <si>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</si>
  <si>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</si>
  <si>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</si>
  <si>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</si>
  <si>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</si>
  <si>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</si>
  <si>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</si>
  <si>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</si>
  <si>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</si>
  <si>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</si>
  <si>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</si>
  <si>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</si>
  <si>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</si>
  <si>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</si>
  <si>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</si>
  <si>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</si>
  <si>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</si>
  <si>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</si>
  <si>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</si>
  <si>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</si>
  <si>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</si>
  <si>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</si>
  <si>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</si>
  <si>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</si>
  <si>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</si>
  <si>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</si>
  <si>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</si>
  <si>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</si>
  <si>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</si>
  <si>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</si>
  <si>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</si>
  <si>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</si>
  <si>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</si>
  <si>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</si>
  <si>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</si>
  <si>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</si>
  <si>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</si>
  <si>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</si>
  <si>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</si>
  <si>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</si>
  <si>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</si>
  <si>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</si>
  <si>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</si>
  <si>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</si>
  <si>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</si>
  <si>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</si>
  <si>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</si>
  <si>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</si>
  <si>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</si>
  <si>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</si>
  <si>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</si>
  <si>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</si>
  <si>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</si>
  <si>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</si>
  <si>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</si>
  <si>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</si>
  <si>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</si>
  <si>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</si>
  <si>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</si>
  <si>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</si>
  <si>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</si>
  <si>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</si>
  <si>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</si>
  <si>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</si>
  <si>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</si>
  <si>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</si>
  <si>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</si>
  <si>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</si>
  <si>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</si>
  <si>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</si>
  <si>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</si>
  <si>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</si>
  <si>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</si>
  <si>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</si>
  <si>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</si>
  <si>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</si>
  <si>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</si>
  <si>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</si>
  <si>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</si>
  <si>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</si>
  <si>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</si>
  <si>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</si>
  <si>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</si>
  <si>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</si>
  <si>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</si>
  <si>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</si>
  <si>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</si>
  <si>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</si>
  <si>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</si>
  <si>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</si>
  <si>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</si>
  <si>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</si>
  <si>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</si>
  <si>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</si>
  <si>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</si>
  <si>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</si>
  <si>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</si>
  <si>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</si>
  <si>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</si>
  <si>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</si>
  <si>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</si>
  <si>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</si>
  <si>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</si>
  <si>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</si>
  <si>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</si>
  <si>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</si>
  <si>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</si>
  <si>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</si>
  <si>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</si>
  <si>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</si>
  <si>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</si>
  <si>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</si>
  <si>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</si>
  <si>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</si>
  <si>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</si>
  <si>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</si>
  <si>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</si>
  <si>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</si>
  <si>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</si>
  <si>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</si>
  <si>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</si>
  <si>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</si>
  <si>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</si>
  <si>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</si>
  <si>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</si>
  <si>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</si>
  <si>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</si>
  <si>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</si>
  <si>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</si>
  <si>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</si>
  <si>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</si>
  <si>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</si>
  <si>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</si>
  <si>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</si>
  <si>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</si>
  <si>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</si>
  <si>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</si>
  <si>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</si>
  <si>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</si>
  <si>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</si>
  <si>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</si>
  <si>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</si>
  <si>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</si>
  <si>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</si>
  <si>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</si>
  <si>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</si>
  <si>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</si>
  <si>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</si>
  <si>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</si>
  <si>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</si>
  <si>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</si>
  <si>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</si>
  <si>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</si>
  <si>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</si>
  <si>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</si>
  <si>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</si>
  <si>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</si>
  <si>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</si>
  <si>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</si>
  <si>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</si>
  <si>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</si>
  <si>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</si>
  <si>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</si>
  <si>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</si>
  <si>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</si>
  <si>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</si>
  <si>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</si>
  <si>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</si>
  <si>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</si>
  <si>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</si>
  <si>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</si>
  <si>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</si>
  <si>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</si>
  <si>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</si>
  <si>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</si>
  <si>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</si>
  <si>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</si>
  <si>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</si>
  <si>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</si>
  <si>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</si>
  <si>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</si>
  <si>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</si>
  <si>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</si>
  <si>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</si>
  <si>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</si>
  <si>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</si>
  <si>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</si>
  <si>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</si>
  <si>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</si>
  <si>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</si>
  <si>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</si>
  <si>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</si>
  <si>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</si>
  <si>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</si>
  <si>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</si>
  <si>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</si>
  <si>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</si>
  <si>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</si>
  <si>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</si>
  <si>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</si>
  <si>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</si>
  <si>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</si>
  <si>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</si>
  <si>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</si>
  <si>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</si>
  <si>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</si>
  <si>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</si>
  <si>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</si>
  <si>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</si>
  <si>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</si>
  <si>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</si>
  <si>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</si>
  <si>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</si>
  <si>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</si>
  <si>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</si>
  <si>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</si>
  <si>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</si>
  <si>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</si>
  <si>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</si>
  <si>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</si>
  <si>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</si>
  <si>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</si>
  <si>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</si>
  <si>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</si>
  <si>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</si>
  <si>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</si>
  <si>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</si>
  <si>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</si>
  <si>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</si>
  <si>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</si>
  <si>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</si>
  <si>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</si>
  <si>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</si>
  <si>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</si>
  <si>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</si>
  <si>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</si>
  <si>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</si>
  <si>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</si>
  <si>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</si>
  <si>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</si>
  <si>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</si>
  <si>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</si>
  <si>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</si>
  <si>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</si>
  <si>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</si>
  <si>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</si>
  <si>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</si>
  <si>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</si>
  <si>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</si>
  <si>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</si>
  <si>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</si>
  <si>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</si>
  <si>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</si>
  <si>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</si>
  <si>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</si>
  <si>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</si>
  <si>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</si>
  <si>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</si>
  <si>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</si>
  <si>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</si>
  <si>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</si>
  <si>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</si>
  <si>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</si>
  <si>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</si>
  <si>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</si>
  <si>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</si>
  <si>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</si>
  <si>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</si>
  <si>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</si>
  <si>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</si>
  <si>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</si>
  <si>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</si>
  <si>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</si>
  <si>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</si>
  <si>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</si>
  <si>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</si>
  <si>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</si>
  <si>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</si>
  <si>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</si>
  <si>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</si>
  <si>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</si>
  <si>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</si>
  <si>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</si>
  <si>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</si>
  <si>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</si>
  <si>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</si>
  <si>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</si>
  <si>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</si>
  <si>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</si>
  <si>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</si>
  <si>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</si>
  <si>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</si>
  <si>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</si>
  <si>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</si>
  <si>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</si>
  <si>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</si>
  <si>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</si>
  <si>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</si>
  <si>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</si>
  <si>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</si>
  <si>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</si>
  <si>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</si>
  <si>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</si>
  <si>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</si>
  <si>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</si>
  <si>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</si>
  <si>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</si>
  <si>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</si>
  <si>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</si>
  <si>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</si>
  <si>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</si>
  <si>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</si>
  <si>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</si>
  <si>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</si>
  <si>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</si>
  <si>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</si>
  <si>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</si>
  <si>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</si>
  <si>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</si>
  <si>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</si>
  <si>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</si>
  <si>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</si>
  <si>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</si>
  <si>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</si>
  <si>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</si>
  <si>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</si>
  <si>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</si>
  <si>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</si>
  <si>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</si>
  <si>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</si>
  <si>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</si>
  <si>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</si>
  <si>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</si>
  <si>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</si>
  <si>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</si>
  <si>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</si>
  <si>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</si>
  <si>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</si>
  <si>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</si>
  <si>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</si>
  <si>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</si>
  <si>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</si>
  <si>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</si>
  <si>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</si>
  <si>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</si>
  <si>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</si>
  <si>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</si>
  <si>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</si>
  <si>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</si>
  <si>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</si>
  <si>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</si>
  <si>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</si>
  <si>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</si>
  <si>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</si>
  <si>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</si>
  <si>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</si>
  <si>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</si>
  <si>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</si>
  <si>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</si>
  <si>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</si>
  <si>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</si>
  <si>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</si>
  <si>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</si>
  <si>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</si>
  <si>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</si>
  <si>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</si>
  <si>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</si>
  <si>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</si>
  <si>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</si>
  <si>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</si>
  <si>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</si>
  <si>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</si>
  <si>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</si>
  <si>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</si>
  <si>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</si>
  <si>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</si>
  <si>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</si>
  <si>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</si>
  <si>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</si>
  <si>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</si>
  <si>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</si>
  <si>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</si>
  <si>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</si>
  <si>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</si>
  <si>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</si>
  <si>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</si>
  <si>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</si>
  <si>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</si>
  <si>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</si>
  <si>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</si>
  <si>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</si>
  <si>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</si>
  <si>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</si>
  <si>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</si>
  <si>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</si>
  <si>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</si>
  <si>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</si>
  <si>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</si>
  <si>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</si>
  <si>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</si>
  <si>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</si>
  <si>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</si>
  <si>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</si>
  <si>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</si>
  <si>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</si>
  <si>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</si>
  <si>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</si>
  <si>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</si>
  <si>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</si>
  <si>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</si>
  <si>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</si>
  <si>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</si>
  <si>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</si>
  <si>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</si>
  <si>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</si>
  <si>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</si>
  <si>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</si>
  <si>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</si>
  <si>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</si>
  <si>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</si>
  <si>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</si>
  <si>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</si>
  <si>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</si>
  <si>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</si>
  <si>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</si>
  <si>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</si>
  <si>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</si>
  <si>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</si>
  <si>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</si>
  <si>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</si>
  <si>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</si>
  <si>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</si>
  <si>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</si>
  <si>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</si>
  <si>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</si>
  <si>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</si>
  <si>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</si>
  <si>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</si>
  <si>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</si>
  <si>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</si>
  <si>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</si>
  <si>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</si>
  <si>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</si>
  <si>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</si>
  <si>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</si>
  <si>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</si>
  <si>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</si>
  <si>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</si>
  <si>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</si>
  <si>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</si>
  <si>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</si>
  <si>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</si>
  <si>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</si>
  <si>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</si>
  <si>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</si>
  <si>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</si>
  <si>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</si>
  <si>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</si>
  <si>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</si>
  <si>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</si>
  <si>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</si>
  <si>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</si>
  <si>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</si>
  <si>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</si>
  <si>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</si>
  <si>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</si>
  <si>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</si>
  <si>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</si>
  <si>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</si>
  <si>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</si>
  <si>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</si>
  <si>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</si>
  <si>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</si>
  <si>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</si>
  <si>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</si>
  <si>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</si>
  <si>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</si>
  <si>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</si>
  <si>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</si>
  <si>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</si>
  <si>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</si>
  <si>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</si>
  <si>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</si>
  <si>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</si>
  <si>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</si>
  <si>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</si>
  <si>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</si>
  <si>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</si>
  <si>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</si>
  <si>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</si>
  <si>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</si>
  <si>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</si>
  <si>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</si>
  <si>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</si>
  <si>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</si>
  <si>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</si>
  <si>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</si>
  <si>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</si>
  <si>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</si>
  <si>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</si>
  <si>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</si>
  <si>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</si>
  <si>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</si>
  <si>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</si>
  <si>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</si>
  <si>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</si>
  <si>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</si>
  <si>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</si>
  <si>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</si>
  <si>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</si>
  <si>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</si>
  <si>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</si>
  <si>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</si>
  <si>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</si>
  <si>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</si>
  <si>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</si>
  <si>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</si>
  <si>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</si>
  <si>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</si>
  <si>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</si>
  <si>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</si>
  <si>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</si>
  <si>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</si>
  <si>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</si>
  <si>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</si>
  <si>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</si>
  <si>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</si>
  <si>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</si>
  <si>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</si>
  <si>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</si>
  <si>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</si>
  <si>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</si>
  <si>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</si>
  <si>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</si>
  <si>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</si>
  <si>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</si>
  <si>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</si>
  <si>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</si>
  <si>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</si>
  <si>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</si>
  <si>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</si>
  <si>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</si>
  <si>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</si>
  <si>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</si>
  <si>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</si>
  <si>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</si>
  <si>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</si>
  <si>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</si>
  <si>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</si>
  <si>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</si>
  <si>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</si>
  <si>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</si>
  <si>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</si>
  <si>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</si>
  <si>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</si>
  <si>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</si>
  <si>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</si>
  <si>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</si>
  <si>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</si>
  <si>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</si>
  <si>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</si>
  <si>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</si>
  <si>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</si>
  <si>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</si>
  <si>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</si>
  <si>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</si>
  <si>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</si>
  <si>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</si>
  <si>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</si>
  <si>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</si>
  <si>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</si>
  <si>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</si>
  <si>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</si>
  <si>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</si>
  <si>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</si>
  <si>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</si>
  <si>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</si>
  <si>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</si>
  <si>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</si>
  <si>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</si>
  <si>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</si>
  <si>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</si>
  <si>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</si>
  <si>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</si>
  <si>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</si>
  <si>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</si>
  <si>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</si>
  <si>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</si>
  <si>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</si>
  <si>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</si>
  <si>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</si>
  <si>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</si>
  <si>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</si>
  <si>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</si>
  <si>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</si>
  <si>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</si>
  <si>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</si>
  <si>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</si>
  <si>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</si>
  <si>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</si>
  <si>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</si>
  <si>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</si>
  <si>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</si>
  <si>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</si>
  <si>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</si>
  <si>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</si>
  <si>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</si>
  <si>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</si>
  <si>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</si>
  <si>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</si>
  <si>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</si>
  <si>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</si>
  <si>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</si>
  <si>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</si>
  <si>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</si>
  <si>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</si>
  <si>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</si>
  <si>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</si>
  <si>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</si>
  <si>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</si>
  <si>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</si>
  <si>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</si>
  <si>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</si>
  <si>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</si>
  <si>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</si>
  <si>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</si>
  <si>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</si>
  <si>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</si>
  <si>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</si>
  <si>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</si>
  <si>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</si>
  <si>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</si>
  <si>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</si>
  <si>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</si>
  <si>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</si>
  <si>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</si>
  <si>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</si>
  <si>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</si>
  <si>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</si>
  <si>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</si>
  <si>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</si>
  <si>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</si>
  <si>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</si>
  <si>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</si>
  <si>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</si>
  <si>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</si>
  <si>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</si>
  <si>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</si>
  <si>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</si>
  <si>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</si>
  <si>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</si>
  <si>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</si>
  <si>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</si>
  <si>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</si>
  <si>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</si>
  <si>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</si>
  <si>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</si>
  <si>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</si>
  <si>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</si>
  <si>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</si>
  <si>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</si>
  <si>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</si>
  <si>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</si>
  <si>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</si>
  <si>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</si>
  <si>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</si>
  <si>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</si>
  <si>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</si>
  <si>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</si>
  <si>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</si>
  <si>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</si>
  <si>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</si>
  <si>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</si>
  <si>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</si>
  <si>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</si>
  <si>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</si>
  <si>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</si>
  <si>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</si>
  <si>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</si>
  <si>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</si>
  <si>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</si>
  <si>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</si>
  <si>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</si>
  <si>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</si>
  <si>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</si>
  <si>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</si>
  <si>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</si>
  <si>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</si>
  <si>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</si>
  <si>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</si>
  <si>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</si>
  <si>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</si>
  <si>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</si>
  <si>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</si>
  <si>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</si>
  <si>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</si>
  <si>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</si>
  <si>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</si>
  <si>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</si>
  <si>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</si>
  <si>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</si>
  <si>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</si>
  <si>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</si>
  <si>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</si>
  <si>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</si>
  <si>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</si>
  <si>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</si>
  <si>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</si>
  <si>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</si>
  <si>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</si>
  <si>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</si>
  <si>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</si>
  <si>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</si>
  <si>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</si>
  <si>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</si>
  <si>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</si>
  <si>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</si>
  <si>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</si>
  <si>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</si>
  <si>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</si>
  <si>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</si>
  <si>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</si>
  <si>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</si>
  <si>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</si>
  <si>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</si>
  <si>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</si>
  <si>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</si>
  <si>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</si>
  <si>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</si>
  <si>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</si>
  <si>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</si>
  <si>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</si>
  <si>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</si>
  <si>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</si>
  <si>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</si>
  <si>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</si>
  <si>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</si>
  <si>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</si>
  <si>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</si>
  <si>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</si>
  <si>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</si>
  <si>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</si>
  <si>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</si>
  <si>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</si>
  <si>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</si>
  <si>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</si>
  <si>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</si>
  <si>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</si>
  <si>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</si>
  <si>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</si>
  <si>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</si>
  <si>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</si>
  <si>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</si>
  <si>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</si>
  <si>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</si>
  <si>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</si>
  <si>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</si>
  <si>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</si>
  <si>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</si>
  <si>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</si>
  <si>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</si>
  <si>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</si>
  <si>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</si>
  <si>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</si>
  <si>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</si>
  <si>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</si>
  <si>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</si>
  <si>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</si>
  <si>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</si>
  <si>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</si>
  <si>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</si>
  <si>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</si>
  <si>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</si>
  <si>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</si>
  <si>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</si>
  <si>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</si>
  <si>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</si>
  <si>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</si>
  <si>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</si>
  <si>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</si>
  <si>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</si>
  <si>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</si>
  <si>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</si>
  <si>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</si>
  <si>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</si>
  <si>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</si>
  <si>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</si>
  <si>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</si>
  <si>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</si>
  <si>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</si>
  <si>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</si>
  <si>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</si>
  <si>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</si>
  <si>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</si>
  <si>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</si>
  <si>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</si>
  <si>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</si>
  <si>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</si>
  <si>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</si>
  <si>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</si>
  <si>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</si>
  <si>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</si>
  <si>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</si>
  <si>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</si>
  <si>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</si>
  <si>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</si>
  <si>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</si>
  <si>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</si>
  <si>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</si>
  <si>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</si>
  <si>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</si>
  <si>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</si>
  <si>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</si>
  <si>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</si>
  <si>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</si>
  <si>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</si>
  <si>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</si>
  <si>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</si>
  <si>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</si>
  <si>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</si>
  <si>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</si>
  <si>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</si>
  <si>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</si>
  <si>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</si>
  <si>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</si>
  <si>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</si>
  <si>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</si>
  <si>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</si>
  <si>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</si>
  <si>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</si>
  <si>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</si>
  <si>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</si>
  <si>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</si>
  <si>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</si>
  <si>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</si>
  <si>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</si>
  <si>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</si>
  <si>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</si>
  <si>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</si>
  <si>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</si>
  <si>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</si>
  <si>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</si>
  <si>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</si>
  <si>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</si>
  <si>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</si>
  <si>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</si>
  <si>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</si>
  <si>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</si>
  <si>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</si>
  <si>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</si>
  <si>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</si>
  <si>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</si>
  <si>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</si>
  <si>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</si>
  <si>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</si>
  <si>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</si>
  <si>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</si>
  <si>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</si>
  <si>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</si>
  <si>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</si>
  <si>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</si>
  <si>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</si>
  <si>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</si>
  <si>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</si>
  <si>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</si>
  <si>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</si>
  <si>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</si>
  <si>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</si>
  <si>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</si>
  <si>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</si>
  <si>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</si>
  <si>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</si>
  <si>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</si>
  <si>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</si>
  <si>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</si>
  <si>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</si>
  <si>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</si>
  <si>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</si>
  <si>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</si>
  <si>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</si>
  <si>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</si>
  <si>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</si>
  <si>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</si>
  <si>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</si>
  <si>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</si>
  <si>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</si>
  <si>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</si>
  <si>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</si>
  <si>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</si>
  <si>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</si>
  <si>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</si>
  <si>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</si>
  <si>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</si>
  <si>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</si>
  <si>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</si>
  <si>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</si>
  <si>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</si>
  <si>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</si>
  <si>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</si>
  <si>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</si>
  <si>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</si>
  <si>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</si>
  <si>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</si>
  <si>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</si>
  <si>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</si>
  <si>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</si>
  <si>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</si>
  <si>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</si>
  <si>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</si>
  <si>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</si>
  <si>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</si>
  <si>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</si>
  <si>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</si>
  <si>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</si>
  <si>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</si>
  <si>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</si>
  <si>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</si>
  <si>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</si>
  <si>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</si>
  <si>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</si>
  <si>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</si>
  <si>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</si>
  <si>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</si>
  <si>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</si>
  <si>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</si>
  <si>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</si>
  <si>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</si>
  <si>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</si>
  <si>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</si>
  <si>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</si>
  <si>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</si>
  <si>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</si>
  <si>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</si>
  <si>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</si>
  <si>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</si>
  <si>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</si>
  <si>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</si>
  <si>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</si>
  <si>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</si>
  <si>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</si>
  <si>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</si>
  <si>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</si>
  <si>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</si>
  <si>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</si>
  <si>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</si>
  <si>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</si>
  <si>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</si>
  <si>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</si>
  <si>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</si>
  <si>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</si>
  <si>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</si>
  <si>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</si>
  <si>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</si>
  <si>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</si>
  <si>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</si>
  <si>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</si>
  <si>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</si>
  <si>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</si>
  <si>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</si>
  <si>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</si>
  <si>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</si>
  <si>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</si>
  <si>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</si>
  <si>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</si>
  <si>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</si>
  <si>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</si>
  <si>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</si>
  <si>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</si>
  <si>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</si>
  <si>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</si>
  <si>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</si>
  <si>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</si>
  <si>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</si>
  <si>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</si>
  <si>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</si>
  <si>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</si>
  <si>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</si>
  <si>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</si>
  <si>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</si>
  <si>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</si>
  <si>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</si>
  <si>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</si>
  <si>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</si>
  <si>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</si>
  <si>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</si>
  <si>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</si>
  <si>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</si>
  <si>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</si>
  <si>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</si>
  <si>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</si>
  <si>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</si>
  <si>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</si>
  <si>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</si>
  <si>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</si>
  <si>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</si>
  <si>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</si>
  <si>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</si>
  <si>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</si>
  <si>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</si>
  <si>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</si>
  <si>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</si>
  <si>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</si>
  <si>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</si>
  <si>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</si>
  <si>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</si>
  <si>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</si>
  <si>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</si>
  <si>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</si>
  <si>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</si>
  <si>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</si>
  <si>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</si>
  <si>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</si>
  <si>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</si>
  <si>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</si>
  <si>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</si>
  <si>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</si>
  <si>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</si>
  <si>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</si>
  <si>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</si>
  <si>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</si>
  <si>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</si>
  <si>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</si>
  <si>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</si>
  <si>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</si>
  <si>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</si>
  <si>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</si>
  <si>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</si>
  <si>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</si>
  <si>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</si>
  <si>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</si>
  <si>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</si>
  <si>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</si>
  <si>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</si>
  <si>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</si>
  <si>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</si>
  <si>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</si>
  <si>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</si>
  <si>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</si>
  <si>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</si>
  <si>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</si>
  <si>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</si>
  <si>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</si>
  <si>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</si>
  <si>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</si>
  <si>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</si>
  <si>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</si>
  <si>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</si>
  <si>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</si>
  <si>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</si>
  <si>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</si>
  <si>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</si>
  <si>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</si>
  <si>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</si>
  <si>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</si>
  <si>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</si>
  <si>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</si>
  <si>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</si>
  <si>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</si>
  <si>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</si>
  <si>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</si>
  <si>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</si>
  <si>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</si>
  <si>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</si>
  <si>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</si>
  <si>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</si>
  <si>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</si>
  <si>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</si>
  <si>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</si>
  <si>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</si>
  <si>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</si>
  <si>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</si>
  <si>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</si>
  <si>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</si>
  <si>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</si>
  <si>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</si>
  <si>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</si>
  <si>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</si>
  <si>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</si>
  <si>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</si>
  <si>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</si>
  <si>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</si>
  <si>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</si>
  <si>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</si>
  <si>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</si>
  <si>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</si>
  <si>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</si>
  <si>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</si>
  <si>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</si>
  <si>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</si>
  <si>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</si>
  <si>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</si>
  <si>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</si>
  <si>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</si>
  <si>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</si>
  <si>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</si>
  <si>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</si>
  <si>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</si>
  <si>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</si>
  <si>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</si>
  <si>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</si>
  <si>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</si>
  <si>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</si>
  <si>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</si>
  <si>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</si>
  <si>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</si>
  <si>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</si>
  <si>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</si>
  <si>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</si>
  <si>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</si>
  <si>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</si>
  <si>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</si>
  <si>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</si>
  <si>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</si>
  <si>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</si>
  <si>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</si>
  <si>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</si>
  <si>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</si>
  <si>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</si>
  <si>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</si>
  <si>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</si>
  <si>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</si>
  <si>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</si>
  <si>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</si>
  <si>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</si>
  <si>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</si>
  <si>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</si>
  <si>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</si>
  <si>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</si>
  <si>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</si>
  <si>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</si>
  <si>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</si>
  <si>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</si>
  <si>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</si>
  <si>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</si>
  <si>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</si>
  <si>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</si>
  <si>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</si>
  <si>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</si>
  <si>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</si>
  <si>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</si>
  <si>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</si>
  <si>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</si>
  <si>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</si>
  <si>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</si>
  <si>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</si>
  <si>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</si>
  <si>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</si>
  <si>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</si>
  <si>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</si>
  <si>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</si>
  <si>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</si>
  <si>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</si>
  <si>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</si>
  <si>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</si>
  <si>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</si>
  <si>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</si>
  <si>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</si>
  <si>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</si>
  <si>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</si>
  <si>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</si>
  <si>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</si>
  <si>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</si>
  <si>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</si>
  <si>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</si>
  <si>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</si>
  <si>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</si>
  <si>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</si>
  <si>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</si>
  <si>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</si>
  <si>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</si>
  <si>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</si>
  <si>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</si>
  <si>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</si>
  <si>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</si>
  <si>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</si>
  <si>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</si>
  <si>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</si>
  <si>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</si>
  <si>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</si>
  <si>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</si>
  <si>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</si>
  <si>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</si>
  <si>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</si>
  <si>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</si>
  <si>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</si>
  <si>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</si>
  <si>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</si>
  <si>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</si>
  <si>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</si>
  <si>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</si>
  <si>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</si>
  <si>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</si>
  <si>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</si>
  <si>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</si>
  <si>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</si>
  <si>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</si>
  <si>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</si>
  <si>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</si>
  <si>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</si>
  <si>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</si>
  <si>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</si>
  <si>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</si>
  <si>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</si>
  <si>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</si>
  <si>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</si>
  <si>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</si>
  <si>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</si>
  <si>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</si>
  <si>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</si>
  <si>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</si>
  <si>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</si>
  <si>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</si>
  <si>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</si>
  <si>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</si>
  <si>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</si>
  <si>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</si>
  <si>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</si>
  <si>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</si>
  <si>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</si>
  <si>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</si>
  <si>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</si>
  <si>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</si>
  <si>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</si>
  <si>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</si>
  <si>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</si>
  <si>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</si>
  <si>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</si>
  <si>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</si>
  <si>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</si>
  <si>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</si>
  <si>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</si>
  <si>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</si>
  <si>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</si>
  <si>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</si>
  <si>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</si>
  <si>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</si>
  <si>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</si>
  <si>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</si>
  <si>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</si>
  <si>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</si>
  <si>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</si>
  <si>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</si>
  <si>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</si>
  <si>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</si>
  <si>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</si>
  <si>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</si>
  <si>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</si>
  <si>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</si>
  <si>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</si>
  <si>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</si>
  <si>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</si>
  <si>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</si>
  <si>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</si>
  <si>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</si>
  <si>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</si>
  <si>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</si>
  <si>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</si>
  <si>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</si>
  <si>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</si>
  <si>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</si>
  <si>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</si>
  <si>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</si>
  <si>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</si>
  <si>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</si>
  <si>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</si>
  <si>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</si>
  <si>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</si>
  <si>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</si>
  <si>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</si>
  <si>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</si>
  <si>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</si>
  <si>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</si>
  <si>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</si>
  <si>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</si>
  <si>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</si>
  <si>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</si>
  <si>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</si>
  <si>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</si>
  <si>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</si>
  <si>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</si>
  <si>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</si>
  <si>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</si>
  <si>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</si>
  <si>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</si>
  <si>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</si>
  <si>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</si>
  <si>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</si>
  <si>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</si>
  <si>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</si>
  <si>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</si>
  <si>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</si>
  <si>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</si>
  <si>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</si>
  <si>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</si>
  <si>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</si>
  <si>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</si>
  <si>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</si>
  <si>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</si>
  <si>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</si>
  <si>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</si>
  <si>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</si>
  <si>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</si>
  <si>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</si>
  <si>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</si>
  <si>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</si>
  <si>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</si>
  <si>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</si>
  <si>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</si>
  <si>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</si>
  <si>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</si>
  <si>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</si>
  <si>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</si>
  <si>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</si>
  <si>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</si>
  <si>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</si>
  <si>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</si>
  <si>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</si>
  <si>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</si>
  <si>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</si>
  <si>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</si>
  <si>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</si>
  <si>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</si>
  <si>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</si>
  <si>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</si>
  <si>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</si>
  <si>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</si>
  <si>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</si>
  <si>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</si>
  <si>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</si>
  <si>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</si>
  <si>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</si>
  <si>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</si>
  <si>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</si>
  <si>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</si>
  <si>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</si>
  <si>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</si>
  <si>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</si>
  <si>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</si>
  <si>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</si>
  <si>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</si>
  <si>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</si>
  <si>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</si>
  <si>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</si>
  <si>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</si>
  <si>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</si>
  <si>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</si>
  <si>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</si>
  <si>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</si>
  <si>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</si>
  <si>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</si>
  <si>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</si>
  <si>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</si>
  <si>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</si>
  <si>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</si>
  <si>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</si>
  <si>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</si>
  <si>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</si>
  <si>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</si>
  <si>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</si>
  <si>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</si>
  <si>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</si>
  <si>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</si>
  <si>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</si>
  <si>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</si>
  <si>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</si>
  <si>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</si>
  <si>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</si>
  <si>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</si>
  <si>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</si>
  <si>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</si>
  <si>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</si>
  <si>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</si>
  <si>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</si>
  <si>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</si>
  <si>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</si>
  <si>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</si>
  <si>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</si>
  <si>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</si>
  <si>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</si>
  <si>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</si>
  <si>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</si>
  <si>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</si>
  <si>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</si>
  <si>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</si>
  <si>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</si>
  <si>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</si>
  <si>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</si>
  <si>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</si>
  <si>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</si>
  <si>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</si>
  <si>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</si>
  <si>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</si>
  <si>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</si>
  <si>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</si>
  <si>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</si>
  <si>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</si>
  <si>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</si>
  <si>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</si>
  <si>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</si>
  <si>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</si>
  <si>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</si>
  <si>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</si>
  <si>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</si>
  <si>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</si>
  <si>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</si>
  <si>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</si>
  <si>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</si>
  <si>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</si>
  <si>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</si>
  <si>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</si>
  <si>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</si>
  <si>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</si>
  <si>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</si>
  <si>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</si>
  <si>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</si>
  <si>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</si>
  <si>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</si>
  <si>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</si>
  <si>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</si>
  <si>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</si>
  <si>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</si>
  <si>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</si>
  <si>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</si>
  <si>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</si>
  <si>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</si>
  <si>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</si>
  <si>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</si>
  <si>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</si>
  <si>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</si>
  <si>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</si>
  <si>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</si>
  <si>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</si>
  <si>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</si>
  <si>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</si>
  <si>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</si>
  <si>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</si>
  <si>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</si>
  <si>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</si>
  <si>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</si>
  <si>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</si>
  <si>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</si>
  <si>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</si>
  <si>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</si>
  <si>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</si>
  <si>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</si>
  <si>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</si>
  <si>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</si>
  <si>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</si>
  <si>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</si>
  <si>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</si>
  <si>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</si>
  <si>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</si>
  <si>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</si>
  <si>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</si>
  <si>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</si>
  <si>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</si>
  <si>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</si>
  <si>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</si>
  <si>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</si>
  <si>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</si>
  <si>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</si>
  <si>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</si>
  <si>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</si>
  <si>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</si>
  <si>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</si>
  <si>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</si>
  <si>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</si>
  <si>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</si>
  <si>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</si>
  <si>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</si>
  <si>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</si>
  <si>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</si>
  <si>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</si>
  <si>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</si>
  <si>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</si>
  <si>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</si>
  <si>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</si>
  <si>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</si>
  <si>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</si>
  <si>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</si>
  <si>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</si>
  <si>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</si>
  <si>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</si>
  <si>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</si>
  <si>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</si>
  <si>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</si>
  <si>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</si>
  <si>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</si>
  <si>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</si>
  <si>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</si>
  <si>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</si>
  <si>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</si>
  <si>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</si>
  <si>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</si>
  <si>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</si>
  <si>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</si>
  <si>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</si>
  <si>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</si>
  <si>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</si>
  <si>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</si>
  <si>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</si>
  <si>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</si>
  <si>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</si>
  <si>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</si>
  <si>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</si>
  <si>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</si>
  <si>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</si>
  <si>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</si>
  <si>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</si>
  <si>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</si>
  <si>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</si>
  <si>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</si>
  <si>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</si>
  <si>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</si>
  <si>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</si>
  <si>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</si>
  <si>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</si>
  <si>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</si>
  <si>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</si>
  <si>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</si>
  <si>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</si>
  <si>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</si>
  <si>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</si>
  <si>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</si>
  <si>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</si>
  <si>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</si>
  <si>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</si>
  <si>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</si>
  <si>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</si>
  <si>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</si>
  <si>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</si>
  <si>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</si>
  <si>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</si>
  <si>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</si>
  <si>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</si>
  <si>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</si>
  <si>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</si>
  <si>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</si>
  <si>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</si>
  <si>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</si>
  <si>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</si>
  <si>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</si>
  <si>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</si>
  <si>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</si>
  <si>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</si>
  <si>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</si>
  <si>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</si>
  <si>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</si>
  <si>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</si>
  <si>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</si>
  <si>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</si>
  <si>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</si>
  <si>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</si>
  <si>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</si>
  <si>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</si>
  <si>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</si>
  <si>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</si>
  <si>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</si>
  <si>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</si>
  <si>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</si>
  <si>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</si>
  <si>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</si>
  <si>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</si>
  <si>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</si>
  <si>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</si>
  <si>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</si>
  <si>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</si>
  <si>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</si>
  <si>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</si>
  <si>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</si>
  <si>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</si>
  <si>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</si>
  <si>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</si>
  <si>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</si>
  <si>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</si>
  <si>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</si>
  <si>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</si>
  <si>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</si>
  <si>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</si>
  <si>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</si>
  <si>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</si>
  <si>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</si>
  <si>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</si>
  <si>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</si>
  <si>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</si>
  <si>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</si>
  <si>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</si>
  <si>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</si>
  <si>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</si>
  <si>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</si>
  <si>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</si>
  <si>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</si>
  <si>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</si>
  <si>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</si>
  <si>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</si>
  <si>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</si>
  <si>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</si>
  <si>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</si>
  <si>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</si>
  <si>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</si>
  <si>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</si>
  <si>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</si>
  <si>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</si>
  <si>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</si>
  <si>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</si>
  <si>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</si>
  <si>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</si>
  <si>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</si>
  <si>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</si>
  <si>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</si>
  <si>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</si>
  <si>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</si>
  <si>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</si>
  <si>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</si>
  <si>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</si>
  <si>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</si>
  <si>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</si>
  <si>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</si>
  <si>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</si>
  <si>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</si>
  <si>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</si>
  <si>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</si>
  <si>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</si>
  <si>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</si>
  <si>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</si>
  <si>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</si>
  <si>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</si>
  <si>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</si>
  <si>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</si>
  <si>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</si>
  <si>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</si>
  <si>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</si>
  <si>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</si>
  <si>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</si>
  <si>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</si>
  <si>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</si>
  <si>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</si>
  <si>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</si>
  <si>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</si>
  <si>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</si>
  <si>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</si>
  <si>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</si>
  <si>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</si>
  <si>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</si>
  <si>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</si>
  <si>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</si>
  <si>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</si>
  <si>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</si>
  <si>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</si>
  <si>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</si>
  <si>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</si>
  <si>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</si>
  <si>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</si>
  <si>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</si>
  <si>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</si>
  <si>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</si>
  <si>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</si>
  <si>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</si>
  <si>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</si>
  <si>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</si>
  <si>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</si>
  <si>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</si>
  <si>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</si>
  <si>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</si>
  <si>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</si>
  <si>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</si>
  <si>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</si>
  <si>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</si>
  <si>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</si>
  <si>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</si>
  <si>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</si>
  <si>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</si>
  <si>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</si>
  <si>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</si>
  <si>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</si>
  <si>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</si>
  <si>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</si>
  <si>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</si>
  <si>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</si>
  <si>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</si>
  <si>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</si>
  <si>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</si>
  <si>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</si>
  <si>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</si>
  <si>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</si>
  <si>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</si>
  <si>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</si>
  <si>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</si>
  <si>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</si>
  <si>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</si>
  <si>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</si>
  <si>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</si>
  <si>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</si>
  <si>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</si>
  <si>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</si>
  <si>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</si>
  <si>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</si>
  <si>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</si>
  <si>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</si>
  <si>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</si>
  <si>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</si>
  <si>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</si>
  <si>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</si>
  <si>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</si>
  <si>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</si>
  <si>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</si>
  <si>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</si>
  <si>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</si>
  <si>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</si>
  <si>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</si>
  <si>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</si>
  <si>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</si>
  <si>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</si>
  <si>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</si>
  <si>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</si>
  <si>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</si>
  <si>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</si>
  <si>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</si>
  <si>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</si>
  <si>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</si>
  <si>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</si>
  <si>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</si>
  <si>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</si>
  <si>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</si>
  <si>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</si>
  <si>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</si>
  <si>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</si>
  <si>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</si>
  <si>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</si>
  <si>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</si>
  <si>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</si>
  <si>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</si>
  <si>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</si>
  <si>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</si>
  <si>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</si>
  <si>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</si>
  <si>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</si>
  <si>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</si>
  <si>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</si>
  <si>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</si>
  <si>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</si>
  <si>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</si>
  <si>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</si>
  <si>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</si>
  <si>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</si>
  <si>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</si>
  <si>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</si>
  <si>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</si>
  <si>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</si>
  <si>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</si>
  <si>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</si>
  <si>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</si>
  <si>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</si>
  <si>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</si>
  <si>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</si>
  <si>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</si>
  <si>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</si>
  <si>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</si>
  <si>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</si>
  <si>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</si>
  <si>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</si>
  <si>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</si>
  <si>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</si>
  <si>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</si>
  <si>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</si>
  <si>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</si>
  <si>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</si>
  <si>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</si>
  <si>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</si>
  <si>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</si>
  <si>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</si>
  <si>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</si>
  <si>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</si>
  <si>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</si>
  <si>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</si>
  <si>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</si>
  <si>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</si>
  <si>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</si>
  <si>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</si>
  <si>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</si>
  <si>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</si>
  <si>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</si>
  <si>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</si>
  <si>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</si>
  <si>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</si>
  <si>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</si>
  <si>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</si>
  <si>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</si>
  <si>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</si>
  <si>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</si>
  <si>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</si>
  <si>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</si>
  <si>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</si>
  <si>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</si>
  <si>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</si>
  <si>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</si>
  <si>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</si>
  <si>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</si>
  <si>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</si>
  <si>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</si>
  <si>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</si>
  <si>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</si>
  <si>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</si>
  <si>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</si>
  <si>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</si>
  <si>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</si>
  <si>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</si>
  <si>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</si>
  <si>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</si>
  <si>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</si>
  <si>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</si>
  <si>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</si>
  <si>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</si>
  <si>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</si>
  <si>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</si>
  <si>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</si>
  <si>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</si>
  <si>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</si>
  <si>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</si>
  <si>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</si>
  <si>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</si>
  <si>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</si>
  <si>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</si>
  <si>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</si>
  <si>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</si>
  <si>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</si>
  <si>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</si>
  <si>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</si>
  <si>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</si>
  <si>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</si>
  <si>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</si>
  <si>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</si>
  <si>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</si>
  <si>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</si>
  <si>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</si>
  <si>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</si>
  <si>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</si>
  <si>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</si>
  <si>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</si>
  <si>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</si>
  <si>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</si>
  <si>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</si>
  <si>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</si>
  <si>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</si>
  <si>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</si>
  <si>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</si>
  <si>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</si>
  <si>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</si>
  <si>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</si>
  <si>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</si>
  <si>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</si>
  <si>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</si>
  <si>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</si>
  <si>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</si>
  <si>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</si>
  <si>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</si>
  <si>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</si>
  <si>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</si>
  <si>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</si>
  <si>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</si>
  <si>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</si>
  <si>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</si>
  <si>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</si>
  <si>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</si>
  <si>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</si>
  <si>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</si>
  <si>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</si>
  <si>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</si>
  <si>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</si>
  <si>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</si>
  <si>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</si>
  <si>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</si>
  <si>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</si>
  <si>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</si>
  <si>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</si>
  <si>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</si>
  <si>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</si>
  <si>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</si>
  <si>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</si>
  <si>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</si>
  <si>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</si>
  <si>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</si>
  <si>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</si>
  <si>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</si>
  <si>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</si>
  <si>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</si>
  <si>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</si>
  <si>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</si>
  <si>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</si>
  <si>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</si>
  <si>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</si>
  <si>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</si>
  <si>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</si>
  <si>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</si>
  <si>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</si>
  <si>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</si>
  <si>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</si>
  <si>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</si>
  <si>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</si>
  <si>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</si>
  <si>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</si>
  <si>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</si>
  <si>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</si>
  <si>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</si>
  <si>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</si>
  <si>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</si>
  <si>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</si>
  <si>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</si>
  <si>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</si>
  <si>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</si>
  <si>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</si>
  <si>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</si>
  <si>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</si>
  <si>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</si>
  <si>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</si>
  <si>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</si>
  <si>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</si>
  <si>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</si>
  <si>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</si>
  <si>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</si>
  <si>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</si>
  <si>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</si>
  <si>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</si>
  <si>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</si>
  <si>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</si>
  <si>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</si>
  <si>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</si>
  <si>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</si>
  <si>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</si>
  <si>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</si>
  <si>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</si>
  <si>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</si>
  <si>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</si>
  <si>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</si>
  <si>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</si>
  <si>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</si>
  <si>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</si>
  <si>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</si>
  <si>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</si>
  <si>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</si>
  <si>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</si>
  <si>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</si>
  <si>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</si>
  <si>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</si>
  <si>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</si>
  <si>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</si>
  <si>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</si>
  <si>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</si>
  <si>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</si>
  <si>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</si>
  <si>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</si>
  <si>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</si>
  <si>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</si>
  <si>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</si>
  <si>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</si>
  <si>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</si>
  <si>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</si>
  <si>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</si>
  <si>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</si>
  <si>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</si>
  <si>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</si>
  <si>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</si>
  <si>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</si>
  <si>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</si>
  <si>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</si>
  <si>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</si>
  <si>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</si>
  <si>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</si>
  <si>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</si>
  <si>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</si>
  <si>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</si>
  <si>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</si>
  <si>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</si>
  <si>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</si>
  <si>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</si>
  <si>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</si>
  <si>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</si>
  <si>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</si>
  <si>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</si>
  <si>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</si>
  <si>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</si>
  <si>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</si>
  <si>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</si>
  <si>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</si>
  <si>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</si>
  <si>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</si>
  <si>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</si>
  <si>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</si>
  <si>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</si>
  <si>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</si>
  <si>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</si>
  <si>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</si>
  <si>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</si>
  <si>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</si>
  <si>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</si>
  <si>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</si>
  <si>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</si>
  <si>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</si>
  <si>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</si>
  <si>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</si>
  <si>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</si>
  <si>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</si>
  <si>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</si>
  <si>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</si>
  <si>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</si>
  <si>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</si>
  <si>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</si>
  <si>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</si>
  <si>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</si>
  <si>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</si>
  <si>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</si>
  <si>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</si>
  <si>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</si>
  <si>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</si>
  <si>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</si>
  <si>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</si>
  <si>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</si>
  <si>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</si>
  <si>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</si>
  <si>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</si>
  <si>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</si>
  <si>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</si>
  <si>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</si>
  <si>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</si>
  <si>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</si>
  <si>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</si>
  <si>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</si>
  <si>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</si>
  <si>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</si>
  <si>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</si>
  <si>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</si>
  <si>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</si>
  <si>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</si>
  <si>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</si>
  <si>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</si>
  <si>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</si>
  <si>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</si>
  <si>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</si>
  <si>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</si>
  <si>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</si>
  <si>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</si>
  <si>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</si>
  <si>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</si>
  <si>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</si>
  <si>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</si>
  <si>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</si>
  <si>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</si>
  <si>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</si>
  <si>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</si>
  <si>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</si>
  <si>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</si>
  <si>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</si>
  <si>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</si>
  <si>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</si>
  <si>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</si>
  <si>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</si>
  <si>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</si>
  <si>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</si>
  <si>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</si>
  <si>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</si>
  <si>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</si>
  <si>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</si>
  <si>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</si>
  <si>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</si>
  <si>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</si>
  <si>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</si>
  <si>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</si>
  <si>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</si>
  <si>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</si>
  <si>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</si>
  <si>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</si>
  <si>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</si>
  <si>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</si>
  <si>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</si>
  <si>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</si>
  <si>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</si>
  <si>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</si>
  <si>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</si>
  <si>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</si>
  <si>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</si>
  <si>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</si>
  <si>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</si>
  <si>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</si>
  <si>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</si>
  <si>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</si>
  <si>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</si>
  <si>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</si>
  <si>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</si>
  <si>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</si>
  <si>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</si>
  <si>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</si>
  <si>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</si>
  <si>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</si>
  <si>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</si>
  <si>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</si>
  <si>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</si>
  <si>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</si>
  <si>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</si>
  <si>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</si>
  <si>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</si>
  <si>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</si>
  <si>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</si>
  <si>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</si>
  <si>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</si>
  <si>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</si>
  <si>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</si>
  <si>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</si>
  <si>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</si>
  <si>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</si>
  <si>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</si>
  <si>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</si>
  <si>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</si>
  <si>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</si>
  <si>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</si>
  <si>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</si>
  <si>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</si>
  <si>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</si>
  <si>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</si>
  <si>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</si>
  <si>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</si>
  <si>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</si>
  <si>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</si>
  <si>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</si>
  <si>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</si>
  <si>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</si>
  <si>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</si>
  <si>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</si>
  <si>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</si>
  <si>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</si>
  <si>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</si>
  <si>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</si>
  <si>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</si>
  <si>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</si>
  <si>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</si>
  <si>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</si>
  <si>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</si>
  <si>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</si>
  <si>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</si>
  <si>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</si>
  <si>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</si>
  <si>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</si>
  <si>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</si>
  <si>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</si>
  <si>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</si>
  <si>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</si>
  <si>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</si>
  <si>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</si>
  <si>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</si>
  <si>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</si>
  <si>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</si>
  <si>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</si>
  <si>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</si>
  <si>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</si>
  <si>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</si>
  <si>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</si>
  <si>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</si>
  <si>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</si>
  <si>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</si>
  <si>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</si>
  <si>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</si>
  <si>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</si>
  <si>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</si>
  <si>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</si>
  <si>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</si>
  <si>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</si>
  <si>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</si>
  <si>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</si>
  <si>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</si>
  <si>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</si>
  <si>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</si>
  <si>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</si>
  <si>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</si>
  <si>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</si>
  <si>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</si>
  <si>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</si>
  <si>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</si>
  <si>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</si>
  <si>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</si>
  <si>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</si>
  <si>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</si>
  <si>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</si>
  <si>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</si>
  <si>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</si>
  <si>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</si>
  <si>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</si>
  <si>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</si>
  <si>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</si>
  <si>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</si>
  <si>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</si>
  <si>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</si>
  <si>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</si>
  <si>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</si>
  <si>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</si>
  <si>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</si>
  <si>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</si>
  <si>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</si>
  <si>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</si>
  <si>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</si>
  <si>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</si>
  <si>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</si>
  <si>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</si>
  <si>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</si>
  <si>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</si>
  <si>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</si>
  <si>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</si>
  <si>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</si>
  <si>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</si>
  <si>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</si>
  <si>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</si>
  <si>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</si>
  <si>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</si>
  <si>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</si>
  <si>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</si>
  <si>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</si>
  <si>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</si>
  <si>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</si>
  <si>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</si>
  <si>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</si>
  <si>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</si>
  <si>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</si>
  <si>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</si>
  <si>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</si>
  <si>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</si>
  <si>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</si>
  <si>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</si>
  <si>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</si>
  <si>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</si>
  <si>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</si>
  <si>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</si>
  <si>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</si>
  <si>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</si>
  <si>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</si>
  <si>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</si>
  <si>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</si>
  <si>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</si>
  <si>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</si>
  <si>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</si>
  <si>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</si>
  <si>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</si>
  <si>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</si>
  <si>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</si>
  <si>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</si>
  <si>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</si>
  <si>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</si>
  <si>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</si>
  <si>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</si>
  <si>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</si>
  <si>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</si>
  <si>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</si>
  <si>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</si>
  <si>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</si>
  <si>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</si>
  <si>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</si>
  <si>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</si>
  <si>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</si>
  <si>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</si>
  <si>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</si>
  <si>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</si>
  <si>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</si>
  <si>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</si>
  <si>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</si>
  <si>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</si>
  <si>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</si>
  <si>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</si>
  <si>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</si>
  <si>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</si>
  <si>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</si>
  <si>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</si>
  <si>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</si>
  <si>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</si>
  <si>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</si>
  <si>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</si>
  <si>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</si>
  <si>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</si>
  <si>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</si>
  <si>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</si>
  <si>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</si>
  <si>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</si>
  <si>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</si>
  <si>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</si>
  <si>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</si>
  <si>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</si>
  <si>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</si>
  <si>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</si>
  <si>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</si>
  <si>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</si>
  <si>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</si>
  <si>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</si>
  <si>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</si>
  <si>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</si>
  <si>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</si>
  <si>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</si>
  <si>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</si>
  <si>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</si>
  <si>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</si>
  <si>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</si>
  <si>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</si>
  <si>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</si>
  <si>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</si>
  <si>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</si>
  <si>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</si>
  <si>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</si>
  <si>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</si>
  <si>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</si>
  <si>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</si>
  <si>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</si>
  <si>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</si>
  <si>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</si>
  <si>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</si>
  <si>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</si>
  <si>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</si>
  <si>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</si>
  <si>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</si>
  <si>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</si>
  <si>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</si>
  <si>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</si>
  <si>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</si>
  <si>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</si>
  <si>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</si>
  <si>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</si>
  <si>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</si>
  <si>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</si>
  <si>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</si>
  <si>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</si>
  <si>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</si>
  <si>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</si>
  <si>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</si>
  <si>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</si>
  <si>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</si>
  <si>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</si>
  <si>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</si>
  <si>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</si>
  <si>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</si>
  <si>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</si>
  <si>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</si>
  <si>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</si>
  <si>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</si>
  <si>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</si>
  <si>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</si>
  <si>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</si>
  <si>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</si>
  <si>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</si>
  <si>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</si>
  <si>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</si>
  <si>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</si>
  <si>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</si>
  <si>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</si>
  <si>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</si>
  <si>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</si>
  <si>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</si>
  <si>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</si>
  <si>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</si>
  <si>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</si>
  <si>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</si>
  <si>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</si>
  <si>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</si>
  <si>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</si>
  <si>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</si>
  <si>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</si>
  <si>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</si>
  <si>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</si>
  <si>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</si>
  <si>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</si>
  <si>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</si>
  <si>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</si>
  <si>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</si>
  <si>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</si>
  <si>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</si>
  <si>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</si>
  <si>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</si>
  <si>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</si>
  <si>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</si>
  <si>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</si>
  <si>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</si>
  <si>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</si>
  <si>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</si>
  <si>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</si>
  <si>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</si>
  <si>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</si>
  <si>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</si>
  <si>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</si>
  <si>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</si>
  <si>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</si>
  <si>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</si>
  <si>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</si>
  <si>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</si>
  <si>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</si>
  <si>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</si>
  <si>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</si>
  <si>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</si>
  <si>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</si>
  <si>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</si>
  <si>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</si>
  <si>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</si>
  <si>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</si>
  <si>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</si>
  <si>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</si>
  <si>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</si>
  <si>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</si>
  <si>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</si>
  <si>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</si>
  <si>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</si>
  <si>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</si>
  <si>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</si>
  <si>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</si>
  <si>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</si>
  <si>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</si>
  <si>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</si>
  <si>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</si>
  <si>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</si>
  <si>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</si>
  <si>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</si>
  <si>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</si>
  <si>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</si>
  <si>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</si>
  <si>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</si>
  <si>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</si>
  <si>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</si>
  <si>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</si>
  <si>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</si>
  <si>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</si>
  <si>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</si>
  <si>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</si>
  <si>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</si>
  <si>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</si>
  <si>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</si>
  <si>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</si>
  <si>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</si>
  <si>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</si>
  <si>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</si>
  <si>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</si>
  <si>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</si>
  <si>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</si>
  <si>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</si>
  <si>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</si>
  <si>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</si>
  <si>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</si>
  <si>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</si>
  <si>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</si>
  <si>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</si>
  <si>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</si>
  <si>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</si>
  <si>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</si>
  <si>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</si>
  <si>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</si>
  <si>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</si>
  <si>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</si>
  <si>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</si>
  <si>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</si>
  <si>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</si>
  <si>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</si>
  <si>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</si>
  <si>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</si>
  <si>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</si>
  <si>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</si>
  <si>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</si>
  <si>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</si>
  <si>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</si>
  <si>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</si>
  <si>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</si>
  <si>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</si>
  <si>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</si>
  <si>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</si>
  <si>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</si>
  <si>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</si>
  <si>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</si>
  <si>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</si>
  <si>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</si>
  <si>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</si>
  <si>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</si>
  <si>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</si>
  <si>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</si>
  <si>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</si>
  <si>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</si>
  <si>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</si>
  <si>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</si>
  <si>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</si>
  <si>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</si>
  <si>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</si>
  <si>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</si>
  <si>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</si>
  <si>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</si>
  <si>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</si>
  <si>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</si>
  <si>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</si>
  <si>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</si>
  <si>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</si>
  <si>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</si>
  <si>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</si>
  <si>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</si>
  <si>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</si>
  <si>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</si>
  <si>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</si>
  <si>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</si>
  <si>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</si>
  <si>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</si>
  <si>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</si>
  <si>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</si>
  <si>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</si>
  <si>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</si>
  <si>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</si>
  <si>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</si>
  <si>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</si>
  <si>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</si>
  <si>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</si>
  <si>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</si>
  <si>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</si>
  <si>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</si>
  <si>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</si>
  <si>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</si>
  <si>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</si>
  <si>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</si>
  <si>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</si>
  <si>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</si>
  <si>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</si>
  <si>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</si>
  <si>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</si>
  <si>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</si>
  <si>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</si>
  <si>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</si>
  <si>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</si>
  <si>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</si>
  <si>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</si>
  <si>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</si>
  <si>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</si>
  <si>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</si>
  <si>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</si>
  <si>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</si>
  <si>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</si>
  <si>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</si>
  <si>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</si>
  <si>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</si>
  <si>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</si>
  <si>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</si>
  <si>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</si>
  <si>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</si>
  <si>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</si>
  <si>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</si>
  <si>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</si>
  <si>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</si>
  <si>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</si>
  <si>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</si>
  <si>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</si>
  <si>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</si>
  <si>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</si>
  <si>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</si>
  <si>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</si>
  <si>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</si>
  <si>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</si>
  <si>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</si>
  <si>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</si>
  <si>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</si>
  <si>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</si>
  <si>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</si>
  <si>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</si>
  <si>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</si>
  <si>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</si>
  <si>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</si>
  <si>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</si>
  <si>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</si>
  <si>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</si>
  <si>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</si>
  <si>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</si>
  <si>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</si>
  <si>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</si>
  <si>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</si>
  <si>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</si>
  <si>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</si>
  <si>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</si>
  <si>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</si>
  <si>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</si>
  <si>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</si>
  <si>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</si>
  <si>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</si>
  <si>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</si>
  <si>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</si>
  <si>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</si>
  <si>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</si>
  <si>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</si>
  <si>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</si>
  <si>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</si>
  <si>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</si>
  <si>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</si>
  <si>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</si>
  <si>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</si>
  <si>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</si>
  <si>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</si>
  <si>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</si>
  <si>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</si>
  <si>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</si>
  <si>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</si>
  <si>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</si>
  <si>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</si>
  <si>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</si>
  <si>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</si>
  <si>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</si>
  <si>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</si>
  <si>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</si>
  <si>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</si>
  <si>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</si>
  <si>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</si>
  <si>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</si>
  <si>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</si>
  <si>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</si>
  <si>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</si>
  <si>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</si>
  <si>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</si>
  <si>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</si>
  <si>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</si>
  <si>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</si>
  <si>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</si>
  <si>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</si>
  <si>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</si>
  <si>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</si>
  <si>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</si>
  <si>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</si>
  <si>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</si>
  <si>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</si>
  <si>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</si>
  <si>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</si>
  <si>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</si>
  <si>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</si>
  <si>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</si>
  <si>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</si>
  <si>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</si>
  <si>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</si>
  <si>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</si>
  <si>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</si>
  <si>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</si>
  <si>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</si>
  <si>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</si>
  <si>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</si>
  <si>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</si>
  <si>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</si>
  <si>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</si>
  <si>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</si>
  <si>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</si>
  <si>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</si>
  <si>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</si>
  <si>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</si>
  <si>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</si>
  <si>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</si>
  <si>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</si>
  <si>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</si>
  <si>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</si>
  <si>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</si>
  <si>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</si>
  <si>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</si>
  <si>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</si>
  <si>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</si>
  <si>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</si>
  <si>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</si>
  <si>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</si>
  <si>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</si>
  <si>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</si>
  <si>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</si>
  <si>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</si>
  <si>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</si>
  <si>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</si>
  <si>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</si>
  <si>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</si>
  <si>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</si>
  <si>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</si>
  <si>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</si>
  <si>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</si>
  <si>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</si>
  <si>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</si>
  <si>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</si>
  <si>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</si>
  <si>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</si>
  <si>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</si>
  <si>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</si>
  <si>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</si>
  <si>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</si>
  <si>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</si>
  <si>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</si>
  <si>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</si>
  <si>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</si>
  <si>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</si>
  <si>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</si>
  <si>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</si>
  <si>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</si>
  <si>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</si>
  <si>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</si>
  <si>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</si>
  <si>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</si>
  <si>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</si>
  <si>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</si>
  <si>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</si>
  <si>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</si>
  <si>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</si>
  <si>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</si>
  <si>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</si>
  <si>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</si>
  <si>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</si>
  <si>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</si>
  <si>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</si>
  <si>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</si>
  <si>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</si>
  <si>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</si>
  <si>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</si>
  <si>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</si>
  <si>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</si>
  <si>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</si>
  <si>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</si>
  <si>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</si>
  <si>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</si>
  <si>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</si>
  <si>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</si>
  <si>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</si>
  <si>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</si>
  <si>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</si>
  <si>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</si>
  <si>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</si>
  <si>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</si>
  <si>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</si>
  <si>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</si>
  <si>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</si>
  <si>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</si>
  <si>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</si>
  <si>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</si>
  <si>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</si>
  <si>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</si>
  <si>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</si>
  <si>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</si>
  <si>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</si>
  <si>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</si>
  <si>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</si>
  <si>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</si>
  <si>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</si>
  <si>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</si>
  <si>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</si>
  <si>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</si>
  <si>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</si>
  <si>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</si>
  <si>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</si>
  <si>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</si>
  <si>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</si>
  <si>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</si>
  <si>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</si>
  <si>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</si>
  <si>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</si>
  <si>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</si>
  <si>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</si>
  <si>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</si>
  <si>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</si>
  <si>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</si>
  <si>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</si>
  <si>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</si>
  <si>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</si>
  <si>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</si>
  <si>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</si>
  <si>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</si>
  <si>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</si>
  <si>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</si>
  <si>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</si>
  <si>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</si>
  <si>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</si>
  <si>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</si>
  <si>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</si>
  <si>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</si>
  <si>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</si>
  <si>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</si>
  <si>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</si>
  <si>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</si>
  <si>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</si>
  <si>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</si>
  <si>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</si>
  <si>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</si>
  <si>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</si>
  <si>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</si>
  <si>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</si>
  <si>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</si>
  <si>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</si>
  <si>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</si>
  <si>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</si>
  <si>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</si>
  <si>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</si>
  <si>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</si>
  <si>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</si>
  <si>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</si>
  <si>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</si>
  <si>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</si>
  <si>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</si>
  <si>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</si>
  <si>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</si>
  <si>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</si>
  <si>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</si>
  <si>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</si>
  <si>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</si>
  <si>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</si>
  <si>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</si>
  <si>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</si>
  <si>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</si>
  <si>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</si>
  <si>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</si>
  <si>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</si>
  <si>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</si>
  <si>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</si>
  <si>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</si>
  <si>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</si>
  <si>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</si>
  <si>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</si>
  <si>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</si>
  <si>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</si>
  <si>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</si>
  <si>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</si>
  <si>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</si>
  <si>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</si>
  <si>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</si>
  <si>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</si>
  <si>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</si>
  <si>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</si>
  <si>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</si>
  <si>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</si>
  <si>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</si>
  <si>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</si>
  <si>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</si>
  <si>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</si>
  <si>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</si>
  <si>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</si>
  <si>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</si>
  <si>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</si>
  <si>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</si>
  <si>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</si>
  <si>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</si>
  <si>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</si>
  <si>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</si>
  <si>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</si>
  <si>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</si>
  <si>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</si>
  <si>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</si>
  <si>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</si>
  <si>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</si>
  <si>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</si>
  <si>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</si>
  <si>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</si>
  <si>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</si>
  <si>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</si>
  <si>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</si>
  <si>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</si>
  <si>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</si>
  <si>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</si>
  <si>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</si>
  <si>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</si>
  <si>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</si>
  <si>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</si>
  <si>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</si>
  <si>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</si>
  <si>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</si>
  <si>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</si>
  <si>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</si>
  <si>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</si>
  <si>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</si>
  <si>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</si>
  <si>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</si>
  <si>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</si>
  <si>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</si>
  <si>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</si>
  <si>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</si>
  <si>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</si>
  <si>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</si>
  <si>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</si>
  <si>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</si>
  <si>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</si>
  <si>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</si>
  <si>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</si>
  <si>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</si>
  <si>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</si>
  <si>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</si>
  <si>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</si>
  <si>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</si>
  <si>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</si>
  <si>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</si>
  <si>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</si>
  <si>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</si>
  <si>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</si>
  <si>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</si>
  <si>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</si>
  <si>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</si>
  <si>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</si>
  <si>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</si>
  <si>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</si>
  <si>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</si>
  <si>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</si>
  <si>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</si>
  <si>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</si>
  <si>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</si>
  <si>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</si>
  <si>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</si>
  <si>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</si>
  <si>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</si>
  <si>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</si>
  <si>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</si>
  <si>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</si>
  <si>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</si>
  <si>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</si>
  <si>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</si>
  <si>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</si>
  <si>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</si>
  <si>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</si>
  <si>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</si>
  <si>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</si>
  <si>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</si>
  <si>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</si>
  <si>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</si>
  <si>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</si>
  <si>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</si>
  <si>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</si>
  <si>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</si>
  <si>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</si>
  <si>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</si>
  <si>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</si>
  <si>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</si>
  <si>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</si>
  <si>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</si>
  <si>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</si>
  <si>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</si>
  <si>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</si>
  <si>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</si>
  <si>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</si>
  <si>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</si>
  <si>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</si>
  <si>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</si>
  <si>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</si>
  <si>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</si>
  <si>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</si>
  <si>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</si>
  <si>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</si>
  <si>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</si>
  <si>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</si>
  <si>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</si>
  <si>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</si>
  <si>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</si>
  <si>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</si>
  <si>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</si>
  <si>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</si>
  <si>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</si>
  <si>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</si>
  <si>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</si>
  <si>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</si>
  <si>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</si>
  <si>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</si>
  <si>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</si>
  <si>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</si>
  <si>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</si>
  <si>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</si>
  <si>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</si>
  <si>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</si>
  <si>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</si>
  <si>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</si>
  <si>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</si>
  <si>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</si>
  <si>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</si>
  <si>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</si>
  <si>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</si>
  <si>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</si>
  <si>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</si>
  <si>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</si>
  <si>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</si>
  <si>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</si>
  <si>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</si>
  <si>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</si>
  <si>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</si>
  <si>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</si>
  <si>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</si>
  <si>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</si>
  <si>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</si>
  <si>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</si>
  <si>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</si>
  <si>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</si>
  <si>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</si>
  <si>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</si>
  <si>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</si>
  <si>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</si>
  <si>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</si>
  <si>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</si>
  <si>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</si>
  <si>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</si>
  <si>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</si>
  <si>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</si>
  <si>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</si>
  <si>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</si>
  <si>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</si>
  <si>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</si>
  <si>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</si>
  <si>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</si>
  <si>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</si>
  <si>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</si>
  <si>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</si>
  <si>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</si>
  <si>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</si>
  <si>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</si>
  <si>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</si>
  <si>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</si>
  <si>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</si>
  <si>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</si>
  <si>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</si>
  <si>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</si>
  <si>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</si>
  <si>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</si>
  <si>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</si>
  <si>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</si>
  <si>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</si>
  <si>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</si>
  <si>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</si>
  <si>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</si>
  <si>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</si>
  <si>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</si>
  <si>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</si>
  <si>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</si>
  <si>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</si>
  <si>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</si>
  <si>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</si>
  <si>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</si>
  <si>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</si>
  <si>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</si>
  <si>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</si>
  <si>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</si>
  <si>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</si>
  <si>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</si>
  <si>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</si>
  <si>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</si>
  <si>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</si>
  <si>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</si>
  <si>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</si>
  <si>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</si>
  <si>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</si>
  <si>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</si>
  <si>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</si>
  <si>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</si>
  <si>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</si>
  <si>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</si>
  <si>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</si>
  <si>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</si>
  <si>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</si>
  <si>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</si>
  <si>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</si>
  <si>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</si>
  <si>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</si>
  <si>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</si>
  <si>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</si>
  <si>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</si>
  <si>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</si>
  <si>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</si>
  <si>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</si>
  <si>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</si>
  <si>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</si>
  <si>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</si>
  <si>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</si>
  <si>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</si>
  <si>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</si>
  <si>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</si>
  <si>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</si>
  <si>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</si>
  <si>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</si>
  <si>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</si>
  <si>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</si>
  <si>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</si>
  <si>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</si>
  <si>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</si>
  <si>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</si>
  <si>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</si>
  <si>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</si>
  <si>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</si>
  <si>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</si>
  <si>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</si>
  <si>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</si>
  <si>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</si>
  <si>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</si>
  <si>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</si>
  <si>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</si>
  <si>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</si>
  <si>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</si>
  <si>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</si>
  <si>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</si>
  <si>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</si>
  <si>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</si>
  <si>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</si>
  <si>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</si>
  <si>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</si>
  <si>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</si>
  <si>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</si>
  <si>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</si>
  <si>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</si>
  <si>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</si>
  <si>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</si>
  <si>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</si>
  <si>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</si>
  <si>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</si>
  <si>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</si>
  <si>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</si>
  <si>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</si>
  <si>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</si>
  <si>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</si>
  <si>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</si>
  <si>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</si>
  <si>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</si>
  <si>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</si>
  <si>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</si>
  <si>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</si>
  <si>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</si>
  <si>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</si>
  <si>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</si>
  <si>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</si>
  <si>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</si>
  <si>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</si>
  <si>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</si>
  <si>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</si>
  <si>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</si>
  <si>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</si>
  <si>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</si>
  <si>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</si>
  <si>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</si>
  <si>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</si>
  <si>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</si>
  <si>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</si>
  <si>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</si>
  <si>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</si>
  <si>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</si>
  <si>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</si>
  <si>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</si>
  <si>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</si>
  <si>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</si>
  <si>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</si>
  <si>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</si>
  <si>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</si>
  <si>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</si>
  <si>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</si>
  <si>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</si>
  <si>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</si>
  <si>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</si>
  <si>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</si>
  <si>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</si>
  <si>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</si>
  <si>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</si>
  <si>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</si>
  <si>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</si>
  <si>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</si>
  <si>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</si>
  <si>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</si>
  <si>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</si>
  <si>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</si>
  <si>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</si>
  <si>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</si>
  <si>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</si>
  <si>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</si>
  <si>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</si>
  <si>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</si>
  <si>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</si>
  <si>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</si>
  <si>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</si>
  <si>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</si>
  <si>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</si>
  <si>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</si>
  <si>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</si>
  <si>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</si>
  <si>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</si>
  <si>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</si>
  <si>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</si>
  <si>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</si>
  <si>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</si>
  <si>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</si>
  <si>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</si>
  <si>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</si>
  <si>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</si>
  <si>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</si>
  <si>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</si>
  <si>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</si>
  <si>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</si>
  <si>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</si>
  <si>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</si>
  <si>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</si>
  <si>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</si>
  <si>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</si>
  <si>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</si>
  <si>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</si>
  <si>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</si>
  <si>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</si>
  <si>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</si>
  <si>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</si>
  <si>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</si>
  <si>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</si>
  <si>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</si>
  <si>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</si>
  <si>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</si>
  <si>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</si>
  <si>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</si>
  <si>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</si>
  <si>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</si>
  <si>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</si>
  <si>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</si>
  <si>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</si>
  <si>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</si>
  <si>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</si>
  <si>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</si>
  <si>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</si>
  <si>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</si>
  <si>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</si>
  <si>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</si>
  <si>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</si>
  <si>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</si>
  <si>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</si>
  <si>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</si>
  <si>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</si>
  <si>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</si>
  <si>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</si>
  <si>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</si>
  <si>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</si>
  <si>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</si>
  <si>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</si>
  <si>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</si>
  <si>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</si>
  <si>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</si>
  <si>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</si>
  <si>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</si>
  <si>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</si>
  <si>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</si>
  <si>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</si>
  <si>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</si>
  <si>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</si>
  <si>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</si>
  <si>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</si>
  <si>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</si>
  <si>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</si>
  <si>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</si>
  <si>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</si>
  <si>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</si>
  <si>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</si>
  <si>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</si>
  <si>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</si>
  <si>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</si>
  <si>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</si>
  <si>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</si>
  <si>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</si>
  <si>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</si>
  <si>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</si>
  <si>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</si>
  <si>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</si>
  <si>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</si>
  <si>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</si>
  <si>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</si>
  <si>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</si>
  <si>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</si>
  <si>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</si>
  <si>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</si>
  <si>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</si>
  <si>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</si>
  <si>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</si>
  <si>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</si>
  <si>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</si>
  <si>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</si>
  <si>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</si>
  <si>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</si>
  <si>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</si>
  <si>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</si>
  <si>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</si>
  <si>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</si>
  <si>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</si>
  <si>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</si>
  <si>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</si>
  <si>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</si>
  <si>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</si>
  <si>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</si>
  <si>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</si>
  <si>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</si>
  <si>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</si>
  <si>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</si>
  <si>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</si>
  <si>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</si>
  <si>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</si>
  <si>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</si>
  <si>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</si>
  <si>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</si>
  <si>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</si>
  <si>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</si>
  <si>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</si>
  <si>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</si>
  <si>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</si>
  <si>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</si>
  <si>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</si>
  <si>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</si>
  <si>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</si>
  <si>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</si>
  <si>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</si>
  <si>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</si>
  <si>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</si>
  <si>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</si>
  <si>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</si>
  <si>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</si>
  <si>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</si>
  <si>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</si>
  <si>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</si>
  <si>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</si>
  <si>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</si>
  <si>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</si>
  <si>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</si>
  <si>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</si>
  <si>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</si>
  <si>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</si>
  <si>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</si>
  <si>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</si>
  <si>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</si>
  <si>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</si>
  <si>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</si>
  <si>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</si>
  <si>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</si>
  <si>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</si>
  <si>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</si>
  <si>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</si>
  <si>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</si>
  <si>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</si>
  <si>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</si>
  <si>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</si>
  <si>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</si>
  <si>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</si>
  <si>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</si>
  <si>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</si>
  <si>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</si>
  <si>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</si>
  <si>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</si>
  <si>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</si>
  <si>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</si>
  <si>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</si>
  <si>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</si>
  <si>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</si>
  <si>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</si>
  <si>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</si>
  <si>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</si>
  <si>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</si>
  <si>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</si>
  <si>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</si>
  <si>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</si>
  <si>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</si>
  <si>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</si>
  <si>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</si>
  <si>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</si>
  <si>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</si>
  <si>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</si>
  <si>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</si>
  <si>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</si>
  <si>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</si>
  <si>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</si>
  <si>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</si>
  <si>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</si>
  <si>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</si>
  <si>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</si>
  <si>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</si>
  <si>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</si>
  <si>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</si>
  <si>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</si>
  <si>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</si>
  <si>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</si>
  <si>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</si>
  <si>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</si>
  <si>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</si>
  <si>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</si>
  <si>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</si>
  <si>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</si>
  <si>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</si>
  <si>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</si>
  <si>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</si>
  <si>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</si>
  <si>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</si>
  <si>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</si>
  <si>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</si>
  <si>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</si>
  <si>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</si>
  <si>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</si>
  <si>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</si>
  <si>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</si>
  <si>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</si>
  <si>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</si>
  <si>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</si>
  <si>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</si>
  <si>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</si>
  <si>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</si>
  <si>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</si>
  <si>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</si>
  <si>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</si>
  <si>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</si>
  <si>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</si>
  <si>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</si>
  <si>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</si>
  <si>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</si>
  <si>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</si>
  <si>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</si>
  <si>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</si>
  <si>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</si>
  <si>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</si>
  <si>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</si>
  <si>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</si>
  <si>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</si>
  <si>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</si>
  <si>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</si>
  <si>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</si>
  <si>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</si>
  <si>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</si>
  <si>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</si>
  <si>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</si>
  <si>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</si>
  <si>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</si>
  <si>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</si>
  <si>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</si>
  <si>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</si>
  <si>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</si>
  <si>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</si>
  <si>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</si>
  <si>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</si>
  <si>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</si>
  <si>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</si>
  <si>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</si>
  <si>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</si>
  <si>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</si>
  <si>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</si>
  <si>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</si>
  <si>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</si>
  <si>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</si>
  <si>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</si>
  <si>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</si>
  <si>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</si>
  <si>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</si>
  <si>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</si>
  <si>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</si>
  <si>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</si>
  <si>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</si>
  <si>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</si>
  <si>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</si>
  <si>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</si>
  <si>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</si>
  <si>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</si>
  <si>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</si>
  <si>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</si>
  <si>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</si>
  <si>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</si>
  <si>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</si>
  <si>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</si>
  <si>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</si>
  <si>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</si>
  <si>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</si>
  <si>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</si>
  <si>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</si>
  <si>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</si>
  <si>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</si>
  <si>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</si>
  <si>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</si>
  <si>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</si>
  <si>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</si>
  <si>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</si>
  <si>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</si>
  <si>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</si>
  <si>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</si>
  <si>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</si>
  <si>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</si>
  <si>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</si>
  <si>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</si>
  <si>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</si>
  <si>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</si>
  <si>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</si>
  <si>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</si>
  <si>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</si>
  <si>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</si>
  <si>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</si>
  <si>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</si>
  <si>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</si>
  <si>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</si>
  <si>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</si>
  <si>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</si>
  <si>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</si>
  <si>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</si>
  <si>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</si>
  <si>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</si>
  <si>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</si>
  <si>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</si>
  <si>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</si>
  <si>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</si>
  <si>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</si>
  <si>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</si>
  <si>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</si>
  <si>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</si>
  <si>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</si>
  <si>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</si>
  <si>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</si>
  <si>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</si>
  <si>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</si>
  <si>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</si>
  <si>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</si>
  <si>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</si>
  <si>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</si>
  <si>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</si>
  <si>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</si>
  <si>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</si>
  <si>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</si>
  <si>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</si>
  <si>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</si>
  <si>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</si>
  <si>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</si>
  <si>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</si>
  <si>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</si>
  <si>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</si>
  <si>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</si>
  <si>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</si>
  <si>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</si>
  <si>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</si>
  <si>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</si>
  <si>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</si>
  <si>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</si>
  <si>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</si>
  <si>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</si>
  <si>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</si>
  <si>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</si>
  <si>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</si>
  <si>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</si>
  <si>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</si>
  <si>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</si>
  <si>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</si>
  <si>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</si>
  <si>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</si>
  <si>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</si>
  <si>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</si>
  <si>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</si>
  <si>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</si>
  <si>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</si>
  <si>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</si>
  <si>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</si>
  <si>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</si>
  <si>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</si>
  <si>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</si>
  <si>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</si>
  <si>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</si>
  <si>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</si>
  <si>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</si>
  <si>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</si>
  <si>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</si>
  <si>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</si>
  <si>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</si>
  <si>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</si>
  <si>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</si>
  <si>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</si>
  <si>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</si>
  <si>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</si>
  <si>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</si>
  <si>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</si>
  <si>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</si>
  <si>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</si>
  <si>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</si>
  <si>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</si>
  <si>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</si>
  <si>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</si>
  <si>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</si>
  <si>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</si>
  <si>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</si>
  <si>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</si>
  <si>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</si>
  <si>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</si>
  <si>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</si>
  <si>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</si>
  <si>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</si>
  <si>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</si>
  <si>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</si>
  <si>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</si>
  <si>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</si>
  <si>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</si>
  <si>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</si>
  <si>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</si>
  <si>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</si>
  <si>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</si>
  <si>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</si>
  <si>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</si>
  <si>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</si>
  <si>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</si>
  <si>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</si>
  <si>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</si>
  <si>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</si>
  <si>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</si>
  <si>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</si>
  <si>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</si>
  <si>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</si>
  <si>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</si>
  <si>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</si>
  <si>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</si>
  <si>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</si>
  <si>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</si>
  <si>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</si>
  <si>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</si>
  <si>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</si>
  <si>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</si>
  <si>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</si>
  <si>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</si>
  <si>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</si>
  <si>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</si>
  <si>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</si>
  <si>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</si>
  <si>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</si>
  <si>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</si>
  <si>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</si>
  <si>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</si>
  <si>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</si>
  <si>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</si>
  <si>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</si>
  <si>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</si>
  <si>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</si>
  <si>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</si>
  <si>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</si>
  <si>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</si>
  <si>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</si>
  <si>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</si>
  <si>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</si>
  <si>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</si>
  <si>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</si>
  <si>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</si>
  <si>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</si>
  <si>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</si>
  <si>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</si>
  <si>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</si>
  <si>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</si>
  <si>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</si>
  <si>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</si>
  <si>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</si>
  <si>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</si>
  <si>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</si>
  <si>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</si>
  <si>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</si>
  <si>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</si>
  <si>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</si>
  <si>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</si>
  <si>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</si>
  <si>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</si>
  <si>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</si>
  <si>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</si>
  <si>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</si>
  <si>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</si>
  <si>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</si>
  <si>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</si>
  <si>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</si>
  <si>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</si>
  <si>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</si>
  <si>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</si>
  <si>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</si>
  <si>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</si>
  <si>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</si>
  <si>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</si>
  <si>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</si>
  <si>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</si>
  <si>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</si>
  <si>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</si>
  <si>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</si>
  <si>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</si>
  <si>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</si>
  <si>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</si>
  <si>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</si>
  <si>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</si>
  <si>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</si>
  <si>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</si>
  <si>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</si>
  <si>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</si>
  <si>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</si>
  <si>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</si>
  <si>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</si>
  <si>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</si>
  <si>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</si>
  <si>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</si>
  <si>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</si>
  <si>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</si>
  <si>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</si>
  <si>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</si>
  <si>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</si>
  <si>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</si>
  <si>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</si>
  <si>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</si>
  <si>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</si>
  <si>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</si>
  <si>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</si>
  <si>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</si>
  <si>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</si>
  <si>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</si>
  <si>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</si>
  <si>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</si>
  <si>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</si>
  <si>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</si>
  <si>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</si>
  <si>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</si>
  <si>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</si>
  <si>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</si>
  <si>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</si>
  <si>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</si>
  <si>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</si>
  <si>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</si>
  <si>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</si>
  <si>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</si>
  <si>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</si>
  <si>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</si>
  <si>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</si>
  <si>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</si>
  <si>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</si>
  <si>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</si>
  <si>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</si>
  <si>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</si>
  <si>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</si>
  <si>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</si>
  <si>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</si>
  <si>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</si>
  <si>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</si>
  <si>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</si>
  <si>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</si>
  <si>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</si>
  <si>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</si>
  <si>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</si>
  <si>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</si>
  <si>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</si>
  <si>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</si>
  <si>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</si>
  <si>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</si>
  <si>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</si>
  <si>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</si>
  <si>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</si>
  <si>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</si>
  <si>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</si>
  <si>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</si>
  <si>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</si>
  <si>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</si>
  <si>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</si>
  <si>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</si>
  <si>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</si>
  <si>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</si>
  <si>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</si>
  <si>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</si>
  <si>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</si>
  <si>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</si>
  <si>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</si>
  <si>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</si>
  <si>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</si>
  <si>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</si>
  <si>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</si>
  <si>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</si>
  <si>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</si>
  <si>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</si>
  <si>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</si>
  <si>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</si>
  <si>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</si>
  <si>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</si>
  <si>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</si>
  <si>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</si>
  <si>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</si>
  <si>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</si>
  <si>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</si>
  <si>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</si>
  <si>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</si>
  <si>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</si>
  <si>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</si>
  <si>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</si>
  <si>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</si>
  <si>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</si>
  <si>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</si>
  <si>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</si>
  <si>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</si>
  <si>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</si>
  <si>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</si>
  <si>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</si>
  <si>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</si>
  <si>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</si>
  <si>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</si>
  <si>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</si>
  <si>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</si>
  <si>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</si>
  <si>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</si>
  <si>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</si>
  <si>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</si>
  <si>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</si>
  <si>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</si>
  <si>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</si>
  <si>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</si>
  <si>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</si>
  <si>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</si>
  <si>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</si>
  <si>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</si>
  <si>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</si>
  <si>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</si>
  <si>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</si>
  <si>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</si>
  <si>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</si>
  <si>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</si>
  <si>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</si>
  <si>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</si>
  <si>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</si>
  <si>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</si>
  <si>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</si>
  <si>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</si>
  <si>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</si>
  <si>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</si>
  <si>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</si>
  <si>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</si>
  <si>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</si>
  <si>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</si>
  <si>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</si>
  <si>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</si>
  <si>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</si>
  <si>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</si>
  <si>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</si>
  <si>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</si>
  <si>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</si>
  <si>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</si>
  <si>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</si>
  <si>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</si>
  <si>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</si>
  <si>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</si>
  <si>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</si>
  <si>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</si>
  <si>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</si>
  <si>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</si>
  <si>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</si>
  <si>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</si>
  <si>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</si>
  <si>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</si>
  <si>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</si>
  <si>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</si>
  <si>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</si>
  <si>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</si>
  <si>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</si>
  <si>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</si>
  <si>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</si>
  <si>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</si>
  <si>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</si>
  <si>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</si>
  <si>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</si>
  <si>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</si>
  <si>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</si>
  <si>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</si>
  <si>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</si>
  <si>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</si>
  <si>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</si>
  <si>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</si>
  <si>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</si>
  <si>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</si>
  <si>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</si>
  <si>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</si>
  <si>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</si>
  <si>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</si>
  <si>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</si>
  <si>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</si>
  <si>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</si>
  <si>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</si>
  <si>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</si>
  <si>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</si>
  <si>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</si>
  <si>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</si>
  <si>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</si>
  <si>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</si>
  <si>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</si>
  <si>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</si>
  <si>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</si>
  <si>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</si>
  <si>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</si>
  <si>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</si>
  <si>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</si>
  <si>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</si>
  <si>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</si>
  <si>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</si>
  <si>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</si>
  <si>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</si>
  <si>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</si>
  <si>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</si>
  <si>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</si>
  <si>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</si>
  <si>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</si>
  <si>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</si>
  <si>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</si>
  <si>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</si>
  <si>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</si>
  <si>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</si>
  <si>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</si>
  <si>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</si>
  <si>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</si>
  <si>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</si>
  <si>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</si>
  <si>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</si>
  <si>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</si>
  <si>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</si>
  <si>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</si>
  <si>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</si>
  <si>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</si>
  <si>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</si>
  <si>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</si>
  <si>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</si>
  <si>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</si>
  <si>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</si>
  <si>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</si>
  <si>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</si>
  <si>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</si>
  <si>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</si>
  <si>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</si>
  <si>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</si>
  <si>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</si>
  <si>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</si>
  <si>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</si>
  <si>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</si>
  <si>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</si>
  <si>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</si>
  <si>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</si>
  <si>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</si>
  <si>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</si>
  <si>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</si>
  <si>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</si>
  <si>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</si>
  <si>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</si>
  <si>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</si>
  <si>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</si>
  <si>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</si>
  <si>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</si>
  <si>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</si>
  <si>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</si>
  <si>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</si>
  <si>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</si>
  <si>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</si>
  <si>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</si>
  <si>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</si>
  <si>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</si>
  <si>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</si>
  <si>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</si>
  <si>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</si>
  <si>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</si>
  <si>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</si>
  <si>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</si>
  <si>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</si>
  <si>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</si>
  <si>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</si>
  <si>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</si>
  <si>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</si>
  <si>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</si>
  <si>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</si>
  <si>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</si>
  <si>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</si>
  <si>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</si>
  <si>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</si>
  <si>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</si>
  <si>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</si>
  <si>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</si>
  <si>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</si>
  <si>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</si>
  <si>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</si>
  <si>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</si>
  <si>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</si>
  <si>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</si>
  <si>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</si>
  <si>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</si>
  <si>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</si>
  <si>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</si>
  <si>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</si>
  <si>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</si>
  <si>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</si>
  <si>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</si>
  <si>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</si>
  <si>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</si>
  <si>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</si>
  <si>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</si>
  <si>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</si>
  <si>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</si>
  <si>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</si>
  <si>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</si>
  <si>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</si>
  <si>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</si>
  <si>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</si>
  <si>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</si>
  <si>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</si>
  <si>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</si>
  <si>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</si>
  <si>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</si>
  <si>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</si>
  <si>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</si>
  <si>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</si>
  <si>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</si>
  <si>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</si>
  <si>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</si>
  <si>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</si>
  <si>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</si>
  <si>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</si>
  <si>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</si>
  <si>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</si>
  <si>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</si>
  <si>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</si>
  <si>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</si>
  <si>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</si>
  <si>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</si>
  <si>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</si>
  <si>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</si>
  <si>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</si>
  <si>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</si>
  <si>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</si>
  <si>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</si>
  <si>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</si>
  <si>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</si>
  <si>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</si>
  <si>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</si>
  <si>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</si>
  <si>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</si>
  <si>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</si>
  <si>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</si>
  <si>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</si>
  <si>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</si>
  <si>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</si>
  <si>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</si>
  <si>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</si>
  <si>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</si>
  <si>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</si>
  <si>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</si>
  <si>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</si>
  <si>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</si>
  <si>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</si>
  <si>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</si>
  <si>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</si>
  <si>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</si>
  <si>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</si>
  <si>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</si>
  <si>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</si>
  <si>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</si>
  <si>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</si>
  <si>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</si>
  <si>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</si>
  <si>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</si>
  <si>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</si>
  <si>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</si>
  <si>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</si>
  <si>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</si>
  <si>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</si>
  <si>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</si>
  <si>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</si>
  <si>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</si>
  <si>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</si>
  <si>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</si>
  <si>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</si>
  <si>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</si>
  <si>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</si>
  <si>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</si>
  <si>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</si>
  <si>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</si>
  <si>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</si>
  <si>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</si>
  <si>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</si>
  <si>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</si>
  <si>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</si>
  <si>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</si>
  <si>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</si>
  <si>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</si>
  <si>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</si>
  <si>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</si>
  <si>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</si>
  <si>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</si>
  <si>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</si>
  <si>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</si>
  <si>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</si>
  <si>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</si>
  <si>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</si>
  <si>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</si>
  <si>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</si>
  <si>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</si>
  <si>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</si>
  <si>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</si>
  <si>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</si>
  <si>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</si>
  <si>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</si>
  <si>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</si>
  <si>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</si>
  <si>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</si>
  <si>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</si>
  <si>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</si>
  <si>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</si>
  <si>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</si>
  <si>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</si>
  <si>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</si>
  <si>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</si>
  <si>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</si>
  <si>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</si>
  <si>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</si>
  <si>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</si>
  <si>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</si>
  <si>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</si>
  <si>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</si>
  <si>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</si>
  <si>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</si>
  <si>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</si>
  <si>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</si>
  <si>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</si>
  <si>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</si>
  <si>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</si>
  <si>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</si>
  <si>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</si>
  <si>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</si>
  <si>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</si>
  <si>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</si>
  <si>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</si>
  <si>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</si>
  <si>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</si>
  <si>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</si>
  <si>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</si>
  <si>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</si>
  <si>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</si>
  <si>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</si>
  <si>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</si>
  <si>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</si>
  <si>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</si>
  <si>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</si>
  <si>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</si>
  <si>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</si>
  <si>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</si>
  <si>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</si>
  <si>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</si>
  <si>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</si>
  <si>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</si>
  <si>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</si>
  <si>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</si>
  <si>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</si>
  <si>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</si>
  <si>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</si>
  <si>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</si>
  <si>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</si>
  <si>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</si>
  <si>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</si>
  <si>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</si>
  <si>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</si>
  <si>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</si>
  <si>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</si>
  <si>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</si>
  <si>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</si>
  <si>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</si>
  <si>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</si>
  <si>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</si>
  <si>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</si>
  <si>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</si>
  <si>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</si>
  <si>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</si>
  <si>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</si>
  <si>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</si>
  <si>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</si>
  <si>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</si>
  <si>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</si>
  <si>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</si>
  <si>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</si>
  <si>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</si>
  <si>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</si>
  <si>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</si>
  <si>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</si>
  <si>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</si>
  <si>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</si>
  <si>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</si>
  <si>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</si>
  <si>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</si>
  <si>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</si>
  <si>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</si>
  <si>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</si>
  <si>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</si>
  <si>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</si>
  <si>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</si>
  <si>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</si>
  <si>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</si>
  <si>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</si>
  <si>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</si>
  <si>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</si>
  <si>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</si>
  <si>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</si>
  <si>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</si>
  <si>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</si>
  <si>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</si>
  <si>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</si>
  <si>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</si>
  <si>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</si>
  <si>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</si>
  <si>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</si>
  <si>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</si>
  <si>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</si>
  <si>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</si>
  <si>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</si>
  <si>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</si>
  <si>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</si>
  <si>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</si>
  <si>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</si>
  <si>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</si>
  <si>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</si>
  <si>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</si>
  <si>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</si>
  <si>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</si>
  <si>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</si>
  <si>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</si>
  <si>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</si>
  <si>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</si>
  <si>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</si>
  <si>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</si>
  <si>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</si>
  <si>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</si>
  <si>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</si>
  <si>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</si>
  <si>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</si>
  <si>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</si>
  <si>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</si>
  <si>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</si>
  <si>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</si>
  <si>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</si>
  <si>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</si>
  <si>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</si>
  <si>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</si>
  <si>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</si>
  <si>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</si>
  <si>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</si>
  <si>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</si>
  <si>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</si>
  <si>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</si>
  <si>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</si>
  <si>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</si>
  <si>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</si>
  <si>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</si>
  <si>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</si>
  <si>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</si>
  <si>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</si>
  <si>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</si>
  <si>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</si>
  <si>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</si>
  <si>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</si>
  <si>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</si>
  <si>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</si>
  <si>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</si>
  <si>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</si>
  <si>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</si>
  <si>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</si>
  <si>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</si>
  <si>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</si>
  <si>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</si>
  <si>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</si>
  <si>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</si>
  <si>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</si>
  <si>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</si>
  <si>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</si>
  <si>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</si>
  <si>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</si>
  <si>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</si>
  <si>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</si>
  <si>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</si>
  <si>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</si>
  <si>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</si>
  <si>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</si>
  <si>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</si>
  <si>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</si>
  <si>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</si>
  <si>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</si>
  <si>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</si>
  <si>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</si>
  <si>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</si>
  <si>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</si>
  <si>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</si>
  <si>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</si>
  <si>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</si>
  <si>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</si>
  <si>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</si>
  <si>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</si>
  <si>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</si>
  <si>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</si>
  <si>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</si>
  <si>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</si>
  <si>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</si>
  <si>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</si>
  <si>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</si>
  <si>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</si>
  <si>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</si>
  <si>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</si>
  <si>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</si>
  <si>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</si>
  <si>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</si>
  <si>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</si>
  <si>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</si>
  <si>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</si>
  <si>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</si>
  <si>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</si>
  <si>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</si>
  <si>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</si>
  <si>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</si>
  <si>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</si>
  <si>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</si>
  <si>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</si>
  <si>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</si>
  <si>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</si>
  <si>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</si>
  <si>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</si>
  <si>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</si>
  <si>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</si>
  <si>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</si>
  <si>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</si>
  <si>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</si>
  <si>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</si>
  <si>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</si>
  <si>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</si>
  <si>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</si>
  <si>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</si>
  <si>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</si>
  <si>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</si>
  <si>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</si>
  <si>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</si>
  <si>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</si>
  <si>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</si>
  <si>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</si>
  <si>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</si>
  <si>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</si>
  <si>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</si>
  <si>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</si>
  <si>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</si>
  <si>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</si>
  <si>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</si>
  <si>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</si>
  <si>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</si>
  <si>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</si>
  <si>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</si>
  <si>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</si>
  <si>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</si>
  <si>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</si>
  <si>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</si>
  <si>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</si>
  <si>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</si>
  <si>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</si>
  <si>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</si>
  <si>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</si>
  <si>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</si>
  <si>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</si>
  <si>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</si>
  <si>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</si>
  <si>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</si>
  <si>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</si>
  <si>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</si>
  <si>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</si>
  <si>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</si>
  <si>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</si>
  <si>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</si>
  <si>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</si>
  <si>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</si>
  <si>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</si>
  <si>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</si>
  <si>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</si>
  <si>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</si>
  <si>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</si>
  <si>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</si>
  <si>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</si>
  <si>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</si>
  <si>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</si>
  <si>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</si>
  <si>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</si>
  <si>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</si>
  <si>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</si>
  <si>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</si>
  <si>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</si>
  <si>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</si>
  <si>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</si>
  <si>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</si>
  <si>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</si>
  <si>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</si>
  <si>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</si>
  <si>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</si>
  <si>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</si>
  <si>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</si>
  <si>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</si>
  <si>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</si>
  <si>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</si>
  <si>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</si>
  <si>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</si>
  <si>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</si>
  <si>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</si>
  <si>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</si>
  <si>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</si>
  <si>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</si>
  <si>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</si>
  <si>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</si>
  <si>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</si>
  <si>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</si>
  <si>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</si>
  <si>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</si>
  <si>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</si>
  <si>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</si>
  <si>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</si>
  <si>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</si>
  <si>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</si>
  <si>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</si>
  <si>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</si>
  <si>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</si>
  <si>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</si>
  <si>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</si>
  <si>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</si>
  <si>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</si>
  <si>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</si>
  <si>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</si>
  <si>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</si>
  <si>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</si>
  <si>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</si>
  <si>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</si>
  <si>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</si>
  <si>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</si>
  <si>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</si>
  <si>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</si>
  <si>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</si>
  <si>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</si>
  <si>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</si>
  <si>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</si>
  <si>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</si>
  <si>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</si>
  <si>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</si>
  <si>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</si>
  <si>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</si>
  <si>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</si>
  <si>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</si>
  <si>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</si>
  <si>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</si>
  <si>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</si>
  <si>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</si>
  <si>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</si>
  <si>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</si>
  <si>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</si>
  <si>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</si>
  <si>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</si>
  <si>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</si>
  <si>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</si>
  <si>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</si>
  <si>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</si>
  <si>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</si>
  <si>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</si>
  <si>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</si>
  <si>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</si>
  <si>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</si>
  <si>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</si>
  <si>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</si>
  <si>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</si>
  <si>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</si>
  <si>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</si>
  <si>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</si>
  <si>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</si>
  <si>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</si>
  <si>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</si>
  <si>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</si>
  <si>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</si>
  <si>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</si>
  <si>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</si>
  <si>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</si>
  <si>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</si>
  <si>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</si>
  <si>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</si>
  <si>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</si>
  <si>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</si>
  <si>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</si>
  <si>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</si>
  <si>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</si>
  <si>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</si>
  <si>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</si>
  <si>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</si>
  <si>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</si>
  <si>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</si>
  <si>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</si>
  <si>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</si>
  <si>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</si>
  <si>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</si>
  <si>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</si>
  <si>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</si>
  <si>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</si>
  <si>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</si>
  <si>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</si>
  <si>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</si>
  <si>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</si>
  <si>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</si>
  <si>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</si>
  <si>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</si>
  <si>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</si>
  <si>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</si>
  <si>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</si>
  <si>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</si>
  <si>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</si>
  <si>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</si>
  <si>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</si>
  <si>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</si>
  <si>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</si>
  <si>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</si>
  <si>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</si>
  <si>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</si>
  <si>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</si>
  <si>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</si>
  <si>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</si>
  <si>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</si>
  <si>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</si>
  <si>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</si>
  <si>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</si>
  <si>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</si>
  <si>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</si>
  <si>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</si>
  <si>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</si>
  <si>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</si>
  <si>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</si>
  <si>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</si>
  <si>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</si>
  <si>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</si>
  <si>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</si>
  <si>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</si>
  <si>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</si>
  <si>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</si>
  <si>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</si>
  <si>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</si>
  <si>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</si>
  <si>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</si>
  <si>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</si>
  <si>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</si>
  <si>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</si>
  <si>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</si>
  <si>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</si>
  <si>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</si>
  <si>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</si>
  <si>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</si>
  <si>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</si>
  <si>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</si>
  <si>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</si>
  <si>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</si>
  <si>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</si>
  <si>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</si>
  <si>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</si>
  <si>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</si>
  <si>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</si>
  <si>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</si>
  <si>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</si>
  <si>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</si>
  <si>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</si>
  <si>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</si>
  <si>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</si>
  <si>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</si>
  <si>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</si>
  <si>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</si>
  <si>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</si>
  <si>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</si>
  <si>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</si>
  <si>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</si>
  <si>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</si>
  <si>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</si>
  <si>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</si>
  <si>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</si>
  <si>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</si>
  <si>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</si>
  <si>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</si>
  <si>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</si>
  <si>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</si>
  <si>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</si>
  <si>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</si>
  <si>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</si>
  <si>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</si>
  <si>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</si>
  <si>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</si>
  <si>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</si>
  <si>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</si>
  <si>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</si>
  <si>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</si>
  <si>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</si>
  <si>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</si>
  <si>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</si>
  <si>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</si>
  <si>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</si>
  <si>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</si>
  <si>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</si>
  <si>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</si>
  <si>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</si>
  <si>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</si>
  <si>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</si>
  <si>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</si>
  <si>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</si>
  <si>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</si>
  <si>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</si>
  <si>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</si>
  <si>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</si>
  <si>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</si>
  <si>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</si>
  <si>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</si>
  <si>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</si>
  <si>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</si>
  <si>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</si>
  <si>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</si>
  <si>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</si>
  <si>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</si>
  <si>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</si>
  <si>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</si>
  <si>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</si>
  <si>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</si>
  <si>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</si>
  <si>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</si>
  <si>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</si>
  <si>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</si>
  <si>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</si>
  <si>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</si>
  <si>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</si>
  <si>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</si>
  <si>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</si>
  <si>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</si>
  <si>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</si>
  <si>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</si>
  <si>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</si>
  <si>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</si>
  <si>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</si>
  <si>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</si>
  <si>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</si>
  <si>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</si>
  <si>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</si>
  <si>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</si>
  <si>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</si>
  <si>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</si>
  <si>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</si>
  <si>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</si>
  <si>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</si>
  <si>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</si>
  <si>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</si>
  <si>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</si>
  <si>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</si>
  <si>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</si>
  <si>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</si>
  <si>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</si>
  <si>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</si>
  <si>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</si>
  <si>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</si>
  <si>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</si>
  <si>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</si>
  <si>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</si>
  <si>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</si>
  <si>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</si>
  <si>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</si>
  <si>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</si>
  <si>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</si>
  <si>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</si>
  <si>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</si>
  <si>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</si>
  <si>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</si>
  <si>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</si>
  <si>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</si>
  <si>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</si>
  <si>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</si>
  <si>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</si>
  <si>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</si>
  <si>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</si>
  <si>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</si>
  <si>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</si>
  <si>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</si>
  <si>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</si>
  <si>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</si>
  <si>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</si>
  <si>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</si>
  <si>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</si>
  <si>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</si>
  <si>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</si>
  <si>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</si>
  <si>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</si>
  <si>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</si>
  <si>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</si>
  <si>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</si>
  <si>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</si>
  <si>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</si>
  <si>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</si>
  <si>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</si>
  <si>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</si>
  <si>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</si>
  <si>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</si>
  <si>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</si>
  <si>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</si>
  <si>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</si>
  <si>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</si>
  <si>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</si>
  <si>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</si>
  <si>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</si>
  <si>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</si>
  <si>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</si>
  <si>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</si>
  <si>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</si>
  <si>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</si>
  <si>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</si>
  <si>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</si>
  <si>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</si>
  <si>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</si>
  <si>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</si>
  <si>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</si>
  <si>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</si>
  <si>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</si>
  <si>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</si>
  <si>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</si>
  <si>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</si>
  <si>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</si>
  <si>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</si>
  <si>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</si>
  <si>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</si>
  <si>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</si>
  <si>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</si>
  <si>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</si>
  <si>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</si>
  <si>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</si>
  <si>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</si>
  <si>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</si>
  <si>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</si>
  <si>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</si>
  <si>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</si>
  <si>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</si>
  <si>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</si>
  <si>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</si>
  <si>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</si>
  <si>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</si>
  <si>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</si>
  <si>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</si>
  <si>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</si>
  <si>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</si>
  <si>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</si>
  <si>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</si>
  <si>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</si>
  <si>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</si>
  <si>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</si>
  <si>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</si>
  <si>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</si>
  <si>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</si>
  <si>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</si>
  <si>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</si>
  <si>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</si>
  <si>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</si>
  <si>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</si>
  <si>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</si>
  <si>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</si>
  <si>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</si>
  <si>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</si>
  <si>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</si>
  <si>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</si>
  <si>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</si>
  <si>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</si>
  <si>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</si>
  <si>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</si>
  <si>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</si>
  <si>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</si>
  <si>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</si>
  <si>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</si>
  <si>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</si>
  <si>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</si>
  <si>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</si>
  <si>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</si>
  <si>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</si>
  <si>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</si>
  <si>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</si>
  <si>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</si>
  <si>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</si>
  <si>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</si>
  <si>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</si>
  <si>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</si>
  <si>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</si>
  <si>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</si>
  <si>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</si>
  <si>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</si>
  <si>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</si>
  <si>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</si>
  <si>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</si>
  <si>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</si>
  <si>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</si>
  <si>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</si>
  <si>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</si>
  <si>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</si>
  <si>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</si>
  <si>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</si>
  <si>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</si>
  <si>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</si>
  <si>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</si>
  <si>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</si>
  <si>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</si>
  <si>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</si>
  <si>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</si>
  <si>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</si>
  <si>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</si>
  <si>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</si>
  <si>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</si>
  <si>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</si>
  <si>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</si>
  <si>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</si>
  <si>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</si>
  <si>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</si>
  <si>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</si>
  <si>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</si>
  <si>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</si>
  <si>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</si>
  <si>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</si>
  <si>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</si>
  <si>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</si>
  <si>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</si>
  <si>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</si>
  <si>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</si>
  <si>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</si>
  <si>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</si>
  <si>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</si>
  <si>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</si>
  <si>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</si>
  <si>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</si>
  <si>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</si>
  <si>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</si>
  <si>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</si>
  <si>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</si>
  <si>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</si>
  <si>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</si>
  <si>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</si>
  <si>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</si>
  <si>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</si>
  <si>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</si>
  <si>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</si>
  <si>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</si>
  <si>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</si>
  <si>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</si>
  <si>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</si>
  <si>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</si>
  <si>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</si>
  <si>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</si>
  <si>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</si>
  <si>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</si>
  <si>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</si>
  <si>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</si>
  <si>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</si>
  <si>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</si>
  <si>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</si>
  <si>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</si>
  <si>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</si>
  <si>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</si>
  <si>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</si>
  <si>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</si>
  <si>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</si>
  <si>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</si>
  <si>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</si>
  <si>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</si>
  <si>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</si>
  <si>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</si>
  <si>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</si>
  <si>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</si>
  <si>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</si>
  <si>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</si>
  <si>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</si>
  <si>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</si>
  <si>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</si>
  <si>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</si>
  <si>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</si>
  <si>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</si>
  <si>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</si>
  <si>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</si>
  <si>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</si>
  <si>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</si>
  <si>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</si>
  <si>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</si>
  <si>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</si>
  <si>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</si>
  <si>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</si>
  <si>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</si>
  <si>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</si>
  <si>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</si>
  <si>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</si>
  <si>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</si>
  <si>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</si>
  <si>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</si>
  <si>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</si>
  <si>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</si>
  <si>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</si>
  <si>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</si>
  <si>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</si>
  <si>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</si>
  <si>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</si>
  <si>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</si>
  <si>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</si>
  <si>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</si>
  <si>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</si>
  <si>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</si>
  <si>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</si>
  <si>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</si>
  <si>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</si>
  <si>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</si>
  <si>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</si>
  <si>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</si>
  <si>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</si>
  <si>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</si>
  <si>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</si>
  <si>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</si>
  <si>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</si>
  <si>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</si>
  <si>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</si>
  <si>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</si>
  <si>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</si>
  <si>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</si>
  <si>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</si>
  <si>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</si>
  <si>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</si>
  <si>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</si>
  <si>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</si>
  <si>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</si>
  <si>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</si>
  <si>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</si>
  <si>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</si>
  <si>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</si>
  <si>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</si>
  <si>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</si>
  <si>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</si>
  <si>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</si>
  <si>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</si>
  <si>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</si>
  <si>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</si>
  <si>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</si>
  <si>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</si>
  <si>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</si>
  <si>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</si>
  <si>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</si>
  <si>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</si>
  <si>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</si>
  <si>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</si>
  <si>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</si>
  <si>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</si>
  <si>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</si>
  <si>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</si>
  <si>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</si>
  <si>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</si>
  <si>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</si>
  <si>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</si>
  <si>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</si>
  <si>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</si>
  <si>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</si>
  <si>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</si>
  <si>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</si>
  <si>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</si>
  <si>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</si>
  <si>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</si>
  <si>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</si>
  <si>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</si>
  <si>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</si>
  <si>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</si>
  <si>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</si>
  <si>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</si>
  <si>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</si>
  <si>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</si>
  <si>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</si>
  <si>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</si>
  <si>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</si>
  <si>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</si>
  <si>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</si>
  <si>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</si>
  <si>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</si>
  <si>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</si>
  <si>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</si>
  <si>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</si>
  <si>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</si>
  <si>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</si>
  <si>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</si>
  <si>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</si>
  <si>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</si>
  <si>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</si>
  <si>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</si>
  <si>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</si>
  <si>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</si>
  <si>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</si>
  <si>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</si>
  <si>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</si>
  <si>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</si>
  <si>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</si>
  <si>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</si>
  <si>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</si>
  <si>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</si>
  <si>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</si>
  <si>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</si>
  <si>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</si>
  <si>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</si>
  <si>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</si>
  <si>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</si>
  <si>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</si>
  <si>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</si>
  <si>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</si>
  <si>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</si>
  <si>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</si>
  <si>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</si>
  <si>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</si>
  <si>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</si>
  <si>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</si>
  <si>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</si>
  <si>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</si>
  <si>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</si>
  <si>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</si>
  <si>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</si>
  <si>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</si>
  <si>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</si>
  <si>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</si>
  <si>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</si>
  <si>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</si>
  <si>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</si>
  <si>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</si>
  <si>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</si>
  <si>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</si>
  <si>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</si>
  <si>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</si>
  <si>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</si>
  <si>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</si>
  <si>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</si>
  <si>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</si>
  <si>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</si>
  <si>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</si>
  <si>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</si>
  <si>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</si>
  <si>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</si>
  <si>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</si>
  <si>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</si>
  <si>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</si>
  <si>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</si>
  <si>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</si>
  <si>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</si>
  <si>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</si>
  <si>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</si>
  <si>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</si>
  <si>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</si>
  <si>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</si>
  <si>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</si>
  <si>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</si>
  <si>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</si>
  <si>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</si>
  <si>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</si>
  <si>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</si>
  <si>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</si>
  <si>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</si>
  <si>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</si>
  <si>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</si>
  <si>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</si>
  <si>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</si>
  <si>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</si>
  <si>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</si>
  <si>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</si>
  <si>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</si>
  <si>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</si>
  <si>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</si>
  <si>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</si>
  <si>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</si>
  <si>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</si>
  <si>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</si>
  <si>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</si>
  <si>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</si>
  <si>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</si>
  <si>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</si>
  <si>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</si>
  <si>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</si>
  <si>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</si>
  <si>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</si>
  <si>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</si>
  <si>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</si>
  <si>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</si>
  <si>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</si>
  <si>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</si>
  <si>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</si>
  <si>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</si>
  <si>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</si>
  <si>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</si>
  <si>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</si>
  <si>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</si>
  <si>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</si>
  <si>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</si>
  <si>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</si>
  <si>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</si>
  <si>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</si>
  <si>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</si>
  <si>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</si>
  <si>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</si>
  <si>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</si>
  <si>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</si>
  <si>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</si>
  <si>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</si>
  <si>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</si>
  <si>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</si>
  <si>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</si>
  <si>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</si>
  <si>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</si>
  <si>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</si>
  <si>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</si>
  <si>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</si>
  <si>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</si>
  <si>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</si>
  <si>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</si>
  <si>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</si>
  <si>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</si>
  <si>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</si>
  <si>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</si>
  <si>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</si>
  <si>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</si>
  <si>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</si>
  <si>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</si>
  <si>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</si>
  <si>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</si>
  <si>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</si>
  <si>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</si>
  <si>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</si>
  <si>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</si>
  <si>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</si>
  <si>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</si>
  <si>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</si>
  <si>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</si>
  <si>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</si>
  <si>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</si>
  <si>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</si>
  <si>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</si>
  <si>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</si>
  <si>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</si>
  <si>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</si>
  <si>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</si>
  <si>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</si>
  <si>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</si>
  <si>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</si>
  <si>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</si>
  <si>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</si>
  <si>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</si>
  <si>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</si>
  <si>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</si>
  <si>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</si>
  <si>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</si>
  <si>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</si>
  <si>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</si>
  <si>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</si>
  <si>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</si>
  <si>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</si>
  <si>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</si>
  <si>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</si>
  <si>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</si>
  <si>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</si>
  <si>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</si>
  <si>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</si>
  <si>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</si>
  <si>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</si>
  <si>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</si>
  <si>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</si>
  <si>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</si>
  <si>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</si>
  <si>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</si>
  <si>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</si>
  <si>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</si>
  <si>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</si>
  <si>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</si>
  <si>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</si>
  <si>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</si>
  <si>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</si>
  <si>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</si>
  <si>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</si>
  <si>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</si>
  <si>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</si>
  <si>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</si>
  <si>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</si>
  <si>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</si>
  <si>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</si>
  <si>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</si>
  <si>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</si>
  <si>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</si>
  <si>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</si>
  <si>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</si>
  <si>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</si>
  <si>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</si>
  <si>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</si>
  <si>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</si>
  <si>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</si>
  <si>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</si>
  <si>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</si>
  <si>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</si>
  <si>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</si>
  <si>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</si>
  <si>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</si>
  <si>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</si>
  <si>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</si>
  <si>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</si>
  <si>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</si>
  <si>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</si>
  <si>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</si>
  <si>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</si>
  <si>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</si>
  <si>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</si>
  <si>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</si>
  <si>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</si>
  <si>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</si>
  <si>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</si>
  <si>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</si>
  <si>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</si>
  <si>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</si>
  <si>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</si>
  <si>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</si>
  <si>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</si>
  <si>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</si>
  <si>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</si>
  <si>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</si>
  <si>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</si>
  <si>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</si>
  <si>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</si>
  <si>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</si>
  <si>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</si>
  <si>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</si>
  <si>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</si>
  <si>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</si>
  <si>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</si>
  <si>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</si>
  <si>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</si>
  <si>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</si>
  <si>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</si>
  <si>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</si>
  <si>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</si>
  <si>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</si>
  <si>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</si>
  <si>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</si>
  <si>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</si>
  <si>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</si>
  <si>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</si>
  <si>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</si>
  <si>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</si>
  <si>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</si>
  <si>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</si>
  <si>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</si>
  <si>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</si>
  <si>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</si>
  <si>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</si>
  <si>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</si>
  <si>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</si>
  <si>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</si>
  <si>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</si>
  <si>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</si>
  <si>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</si>
  <si>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</si>
  <si>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</si>
  <si>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</si>
  <si>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</si>
  <si>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</si>
  <si>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</si>
  <si>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</si>
  <si>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</si>
  <si>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</si>
  <si>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</si>
  <si>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</si>
  <si>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</si>
  <si>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</si>
  <si>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</si>
  <si>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</si>
  <si>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</si>
  <si>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</si>
  <si>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</si>
  <si>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</si>
  <si>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</si>
  <si>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</si>
  <si>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</si>
  <si>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</si>
  <si>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</si>
  <si>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</si>
  <si>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</si>
  <si>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</si>
  <si>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</si>
  <si>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</si>
  <si>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</si>
  <si>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</si>
  <si>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</si>
  <si>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</si>
  <si>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</si>
  <si>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</si>
  <si>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</si>
  <si>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</si>
  <si>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</si>
  <si>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</si>
  <si>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</si>
  <si>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</si>
  <si>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</si>
  <si>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</si>
  <si>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</si>
  <si>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</si>
  <si>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</si>
  <si>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</si>
  <si>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</si>
  <si>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</si>
  <si>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</si>
  <si>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</si>
  <si>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</si>
  <si>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</si>
  <si>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</si>
  <si>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</si>
  <si>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</si>
  <si>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</si>
  <si>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</si>
  <si>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</si>
  <si>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</si>
  <si>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</si>
  <si>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</si>
  <si>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</si>
  <si>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</si>
  <si>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</si>
  <si>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</si>
  <si>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</si>
  <si>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</si>
  <si>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</si>
  <si>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</si>
  <si>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</si>
  <si>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</si>
  <si>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</si>
  <si>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</si>
  <si>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</si>
  <si>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</si>
  <si>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</si>
  <si>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</si>
  <si>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</si>
  <si>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</si>
  <si>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</si>
  <si>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</si>
  <si>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</si>
  <si>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</si>
  <si>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</si>
  <si>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</si>
  <si>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</si>
  <si>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</si>
  <si>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</si>
  <si>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</si>
  <si>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</si>
  <si>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</si>
  <si>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</si>
  <si>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</si>
  <si>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</si>
  <si>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</si>
  <si>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</si>
  <si>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</si>
  <si>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</si>
  <si>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</si>
  <si>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</si>
  <si>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</si>
  <si>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</si>
  <si>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</si>
  <si>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</si>
  <si>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</si>
  <si>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</si>
  <si>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</si>
  <si>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</si>
  <si>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</si>
  <si>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</si>
  <si>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</si>
  <si>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</si>
  <si>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</si>
  <si>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</si>
  <si>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</si>
  <si>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</si>
  <si>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</si>
  <si>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</si>
  <si>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</si>
  <si>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</si>
  <si>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</si>
  <si>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</si>
  <si>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</si>
  <si>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</si>
  <si>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</si>
  <si>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</si>
  <si>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</si>
  <si>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</si>
  <si>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</si>
  <si>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</si>
  <si>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</si>
  <si>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</si>
  <si>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</si>
  <si>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</si>
  <si>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</si>
  <si>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</si>
  <si>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</si>
  <si>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</si>
  <si>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</si>
  <si>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</si>
  <si>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</si>
  <si>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</si>
  <si>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</si>
  <si>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</si>
  <si>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</si>
  <si>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</si>
  <si>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</si>
  <si>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</si>
  <si>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</si>
  <si>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</si>
  <si>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</si>
  <si>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</si>
  <si>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</si>
  <si>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</si>
  <si>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</si>
  <si>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</si>
  <si>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</si>
  <si>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</si>
  <si>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</si>
  <si>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</si>
  <si>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</si>
  <si>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</si>
  <si>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</si>
  <si>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</si>
  <si>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</si>
  <si>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</si>
  <si>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</si>
  <si>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</si>
  <si>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</si>
  <si>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</si>
  <si>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</si>
  <si>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</si>
  <si>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</si>
  <si>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</si>
  <si>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</si>
  <si>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</si>
  <si>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</si>
  <si>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</si>
  <si>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</si>
  <si>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</si>
  <si>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</si>
  <si>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</si>
  <si>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</si>
  <si>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</si>
  <si>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</si>
  <si>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</si>
  <si>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</si>
  <si>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</si>
  <si>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</si>
  <si>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</si>
  <si>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</si>
  <si>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</si>
  <si>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</si>
  <si>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</si>
  <si>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</si>
  <si>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</si>
  <si>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</si>
  <si>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</si>
  <si>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</si>
  <si>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</si>
  <si>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</si>
  <si>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</si>
  <si>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</si>
  <si>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</si>
  <si>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</si>
  <si>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</si>
  <si>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</si>
  <si>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</si>
  <si>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</si>
  <si>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</si>
  <si>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</si>
  <si>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</si>
  <si>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</si>
  <si>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</si>
  <si>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</si>
  <si>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</si>
  <si>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</si>
  <si>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</si>
  <si>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</si>
  <si>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</si>
  <si>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</si>
  <si>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</si>
  <si>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</si>
  <si>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</si>
  <si>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</si>
  <si>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</si>
  <si>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</si>
  <si>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</si>
  <si>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</si>
  <si>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</si>
  <si>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</si>
  <si>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</si>
  <si>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</si>
  <si>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</si>
  <si>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</si>
  <si>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</si>
  <si>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</si>
  <si>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</si>
  <si>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</si>
  <si>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</si>
  <si>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</si>
  <si>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</si>
  <si>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</si>
  <si>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</si>
  <si>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</si>
  <si>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</si>
  <si>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</si>
  <si>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</si>
  <si>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</si>
  <si>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</si>
  <si>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</si>
  <si>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</si>
  <si>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</si>
  <si>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</si>
  <si>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</si>
  <si>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</si>
  <si>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</si>
  <si>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</si>
  <si>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</si>
  <si>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</si>
  <si>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</si>
  <si>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</si>
  <si>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</si>
  <si>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</si>
  <si>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</si>
  <si>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</si>
  <si>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</si>
  <si>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</si>
  <si>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</si>
  <si>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</si>
  <si>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</si>
  <si>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</si>
  <si>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</si>
  <si>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</si>
  <si>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</si>
  <si>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</si>
  <si>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</si>
  <si>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</si>
  <si>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</si>
  <si>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</si>
  <si>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</si>
  <si>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</si>
  <si>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</si>
  <si>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</si>
  <si>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</si>
  <si>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</si>
  <si>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</si>
  <si>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</si>
  <si>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</si>
  <si>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</si>
  <si>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</si>
  <si>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</si>
  <si>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</si>
  <si>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</si>
  <si>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</si>
  <si>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</si>
  <si>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</si>
  <si>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</si>
  <si>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</si>
  <si>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</si>
  <si>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</si>
  <si>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</si>
  <si>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</si>
  <si>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</si>
  <si>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</si>
  <si>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</si>
  <si>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</si>
  <si>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</si>
  <si>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</si>
  <si>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</si>
  <si>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</si>
  <si>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</si>
  <si>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</si>
  <si>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</si>
  <si>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</si>
  <si>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</si>
  <si>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</si>
  <si>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</si>
  <si>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</si>
  <si>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</si>
  <si>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</si>
  <si>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</si>
  <si>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</si>
  <si>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</si>
  <si>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</si>
  <si>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</si>
  <si>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</si>
  <si>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</si>
  <si>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</si>
  <si>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</si>
  <si>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</si>
  <si>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</si>
  <si>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</si>
  <si>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</si>
  <si>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</si>
  <si>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</si>
  <si>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</si>
  <si>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</si>
  <si>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</si>
  <si>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</si>
  <si>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</si>
  <si>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</si>
  <si>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</si>
  <si>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</si>
  <si>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</si>
  <si>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</si>
  <si>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</si>
  <si>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</si>
  <si>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</si>
  <si>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</si>
  <si>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</si>
  <si>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</si>
  <si>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</si>
  <si>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</si>
  <si>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</si>
  <si>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</si>
  <si>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</si>
  <si>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</si>
  <si>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</si>
  <si>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</si>
  <si>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</si>
  <si>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</si>
  <si>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</si>
  <si>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</si>
  <si>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</si>
  <si>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</si>
  <si>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</si>
  <si>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</si>
  <si>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</si>
  <si>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</si>
  <si>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</si>
  <si>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</si>
  <si>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</si>
  <si>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</si>
  <si>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</si>
  <si>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</si>
  <si>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</si>
  <si>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</si>
  <si>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</si>
  <si>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</si>
  <si>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</si>
  <si>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</si>
  <si>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</si>
  <si>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</si>
  <si>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</si>
  <si>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</si>
  <si>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</si>
  <si>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</si>
  <si>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</si>
  <si>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</si>
  <si>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</si>
  <si>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</si>
  <si>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</si>
  <si>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</si>
  <si>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</si>
  <si>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</si>
  <si>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</si>
  <si>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</si>
  <si>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</si>
  <si>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</si>
  <si>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</si>
  <si>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</si>
  <si>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</si>
  <si>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</si>
  <si>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</si>
  <si>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</si>
  <si>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</si>
  <si>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</si>
  <si>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</si>
  <si>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</si>
  <si>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</si>
  <si>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</si>
  <si>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</si>
  <si>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</si>
  <si>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</si>
  <si>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</si>
  <si>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</si>
  <si>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</si>
  <si>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</si>
  <si>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</si>
  <si>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</si>
  <si>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</si>
  <si>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</si>
  <si>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</si>
  <si>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</si>
  <si>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</si>
  <si>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</si>
  <si>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</si>
  <si>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</si>
  <si>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</si>
  <si>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</si>
  <si>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</si>
  <si>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</si>
  <si>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</si>
  <si>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</si>
  <si>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</si>
  <si>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</si>
  <si>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</si>
  <si>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</si>
  <si>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</si>
  <si>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</si>
  <si>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</si>
  <si>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</si>
  <si>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</si>
  <si>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</si>
  <si>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</si>
  <si>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</si>
  <si>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</si>
  <si>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</si>
  <si>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</si>
  <si>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</si>
  <si>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</si>
  <si>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</si>
  <si>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</si>
  <si>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</si>
  <si>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</si>
  <si>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</si>
  <si>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</si>
  <si>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</si>
  <si>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</si>
  <si>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</si>
  <si>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</si>
  <si>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</si>
  <si>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</si>
  <si>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</si>
  <si>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</si>
  <si>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</si>
  <si>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</si>
  <si>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</si>
  <si>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</si>
  <si>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</si>
  <si>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</si>
  <si>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</si>
  <si>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</si>
  <si>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</si>
  <si>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</si>
  <si>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</si>
  <si>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</si>
  <si>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</si>
  <si>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</si>
  <si>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</si>
  <si>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</si>
  <si>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</si>
  <si>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</si>
  <si>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</si>
  <si>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</si>
  <si>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</si>
  <si>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</si>
  <si>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</si>
  <si>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</si>
  <si>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</si>
  <si>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</si>
  <si>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</si>
  <si>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</si>
  <si>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</si>
  <si>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</si>
  <si>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</si>
  <si>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</si>
  <si>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</si>
  <si>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</si>
  <si>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</si>
  <si>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</si>
  <si>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</si>
  <si>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</si>
  <si>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</si>
  <si>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</si>
  <si>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</si>
  <si>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</si>
  <si>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</si>
  <si>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</si>
  <si>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</si>
  <si>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</si>
  <si>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</si>
  <si>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</si>
  <si>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</si>
  <si>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</si>
  <si>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</si>
  <si>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</si>
  <si>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</si>
  <si>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</si>
  <si>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</si>
  <si>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</si>
  <si>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</si>
  <si>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</si>
  <si>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</si>
  <si>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</si>
  <si>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</si>
  <si>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</si>
  <si>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</si>
  <si>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</si>
  <si>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</si>
  <si>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</si>
  <si>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</si>
  <si>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</si>
  <si>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</si>
  <si>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</si>
  <si>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</si>
  <si>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</si>
  <si>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</si>
  <si>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</si>
  <si>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</si>
  <si>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</si>
  <si>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</si>
  <si>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</si>
  <si>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</si>
  <si>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</si>
  <si>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</si>
  <si>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</si>
  <si>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</si>
  <si>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</si>
  <si>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</si>
  <si>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</si>
  <si>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</si>
  <si>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</si>
  <si>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</si>
  <si>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</si>
  <si>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</si>
  <si>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</si>
  <si>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</si>
  <si>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</si>
  <si>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</si>
  <si>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</si>
  <si>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</si>
  <si>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</si>
  <si>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</si>
  <si>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</si>
  <si>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</si>
  <si>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</si>
  <si>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</si>
  <si>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</si>
  <si>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</si>
  <si>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</si>
  <si>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</si>
  <si>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</si>
  <si>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</si>
  <si>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</si>
  <si>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</si>
  <si>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</si>
  <si>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</si>
  <si>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</si>
  <si>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</si>
  <si>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</si>
  <si>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</si>
  <si>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</si>
  <si>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</si>
  <si>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</si>
  <si>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</si>
  <si>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</si>
  <si>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</si>
  <si>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</si>
  <si>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</si>
  <si>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</si>
  <si>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</si>
  <si>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</si>
  <si>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</si>
  <si>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</si>
  <si>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</si>
  <si>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</si>
  <si>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</si>
  <si>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</si>
  <si>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</si>
  <si>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</si>
  <si>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</si>
  <si>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</si>
  <si>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</si>
  <si>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</si>
  <si>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</si>
  <si>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</si>
  <si>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</si>
  <si>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</si>
  <si>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</si>
  <si>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</si>
  <si>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</si>
  <si>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</si>
  <si>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</si>
  <si>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</si>
  <si>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</si>
  <si>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</si>
  <si>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</si>
  <si>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</si>
  <si>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</si>
  <si>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</si>
  <si>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</si>
  <si>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</si>
  <si>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</si>
  <si>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</si>
  <si>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</si>
  <si>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</si>
  <si>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</si>
  <si>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</si>
  <si>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</si>
  <si>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</si>
  <si>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</si>
  <si>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</si>
  <si>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</si>
  <si>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</si>
  <si>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</si>
  <si>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</si>
  <si>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</si>
  <si>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</si>
  <si>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</si>
  <si>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</si>
  <si>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</si>
  <si>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</si>
  <si>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</si>
  <si>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</si>
  <si>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</si>
  <si>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</si>
  <si>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</si>
  <si>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</si>
  <si>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</si>
  <si>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</si>
  <si>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</si>
  <si>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</si>
  <si>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</si>
  <si>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</si>
  <si>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</si>
  <si>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</si>
  <si>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</si>
  <si>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</si>
  <si>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</si>
  <si>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</si>
  <si>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</si>
  <si>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</si>
  <si>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</si>
  <si>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</si>
  <si>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</si>
  <si>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</si>
  <si>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</si>
  <si>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</si>
  <si>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</si>
  <si>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</si>
  <si>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</si>
  <si>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</si>
  <si>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</si>
  <si>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</si>
  <si>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</si>
  <si>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</si>
  <si>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</si>
  <si>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</si>
  <si>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</si>
  <si>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</si>
  <si>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</si>
  <si>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</si>
  <si>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</si>
  <si>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</si>
  <si>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</si>
  <si>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</si>
  <si>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</si>
  <si>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</si>
  <si>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</si>
  <si>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</si>
  <si>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</si>
  <si>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</si>
  <si>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</si>
  <si>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</si>
  <si>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</si>
  <si>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</si>
  <si>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</si>
  <si>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</si>
  <si>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</si>
  <si>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</si>
  <si>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</si>
  <si>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</si>
  <si>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</si>
  <si>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</si>
  <si>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</si>
  <si>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</si>
  <si>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</si>
  <si>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</si>
  <si>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</si>
  <si>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</si>
  <si>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</si>
  <si>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</si>
  <si>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</si>
  <si>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</si>
  <si>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</si>
  <si>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</si>
  <si>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</si>
  <si>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</si>
  <si>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</si>
  <si>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</si>
  <si>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</si>
  <si>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</si>
  <si>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</si>
  <si>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</si>
  <si>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</si>
  <si>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</si>
  <si>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</si>
  <si>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</si>
  <si>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</si>
  <si>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</si>
  <si>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</si>
  <si>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</si>
  <si>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</si>
  <si>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</si>
  <si>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</si>
  <si>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</si>
  <si>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</si>
  <si>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</si>
  <si>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</si>
  <si>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</si>
  <si>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</si>
  <si>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</si>
  <si>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</si>
  <si>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</si>
  <si>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</si>
  <si>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</si>
  <si>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</si>
  <si>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</si>
  <si>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</si>
  <si>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</si>
  <si>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</si>
  <si>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</si>
  <si>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</si>
  <si>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</si>
  <si>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</si>
  <si>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</si>
  <si>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</si>
  <si>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</si>
  <si>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</si>
  <si>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</si>
  <si>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</si>
  <si>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</si>
  <si>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</si>
  <si>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</si>
  <si>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</si>
  <si>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</si>
  <si>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</si>
  <si>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</si>
  <si>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</si>
  <si>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</si>
  <si>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</si>
  <si>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</si>
  <si>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</si>
  <si>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</si>
  <si>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</si>
  <si>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</si>
  <si>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</si>
  <si>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</si>
  <si>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</si>
  <si>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</si>
  <si>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</si>
  <si>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</si>
  <si>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</si>
  <si>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</si>
  <si>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</si>
  <si>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</si>
  <si>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</si>
  <si>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</si>
  <si>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</si>
  <si>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</si>
  <si>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</si>
  <si>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</si>
  <si>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</si>
  <si>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</si>
  <si>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</si>
  <si>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</si>
  <si>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</si>
  <si>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</si>
  <si>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</si>
  <si>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</si>
  <si>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</si>
  <si>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</si>
  <si>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</si>
  <si>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</si>
  <si>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</si>
  <si>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</si>
  <si>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</si>
  <si>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</si>
  <si>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</si>
  <si>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</si>
  <si>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</si>
  <si>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</si>
  <si>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</si>
  <si>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</si>
  <si>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</si>
  <si>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</si>
  <si>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</si>
  <si>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</si>
  <si>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</si>
  <si>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</si>
  <si>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</si>
  <si>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</si>
  <si>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</si>
  <si>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</si>
  <si>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</si>
  <si>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</si>
  <si>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</si>
  <si>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</si>
  <si>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</si>
  <si>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</si>
  <si>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</si>
  <si>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</si>
  <si>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</si>
  <si>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</si>
  <si>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</si>
  <si>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</si>
  <si>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</si>
  <si>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</si>
  <si>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</si>
  <si>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</si>
  <si>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</si>
  <si>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</si>
  <si>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</si>
  <si>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</si>
  <si>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</si>
  <si>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</si>
  <si>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</si>
  <si>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</si>
  <si>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</si>
  <si>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</si>
  <si>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</si>
  <si>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</si>
  <si>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</si>
  <si>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</si>
  <si>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</si>
  <si>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</si>
  <si>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</si>
  <si>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</si>
  <si>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</si>
  <si>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</si>
  <si>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</si>
  <si>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</si>
  <si>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</si>
  <si>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</si>
  <si>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</si>
  <si>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</si>
  <si>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</si>
  <si>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</si>
  <si>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</si>
  <si>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</si>
  <si>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</si>
  <si>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</si>
  <si>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</si>
  <si>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</si>
  <si>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</si>
  <si>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</si>
  <si>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</si>
  <si>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</si>
  <si>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</si>
  <si>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</si>
  <si>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</si>
  <si>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</si>
  <si>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</si>
  <si>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</si>
  <si>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</si>
  <si>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</si>
  <si>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</si>
  <si>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</si>
  <si>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</si>
  <si>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</si>
  <si>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</si>
  <si>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</si>
  <si>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</si>
  <si>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</si>
  <si>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</si>
  <si>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</si>
  <si>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</si>
  <si>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</si>
  <si>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</si>
  <si>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</si>
  <si>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</si>
  <si>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</si>
  <si>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</si>
  <si>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</si>
  <si>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</si>
  <si>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</si>
  <si>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</si>
  <si>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</si>
  <si>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</si>
  <si>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</si>
  <si>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</si>
  <si>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</si>
  <si>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</si>
  <si>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</si>
  <si>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</si>
  <si>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</si>
  <si>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</si>
  <si>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</si>
  <si>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</si>
  <si>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</si>
  <si>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</si>
  <si>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</si>
  <si>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</si>
  <si>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</si>
  <si>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</si>
  <si>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</si>
  <si>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</si>
  <si>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</si>
  <si>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</si>
  <si>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</si>
  <si>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</si>
  <si>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</si>
  <si>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</si>
  <si>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</si>
  <si>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</si>
  <si>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</si>
  <si>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</si>
  <si>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</si>
  <si>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</si>
  <si>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</si>
  <si>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</si>
  <si>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</si>
  <si>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</si>
  <si>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</si>
  <si>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</si>
  <si>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</si>
  <si>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</si>
  <si>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</si>
  <si>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</si>
  <si>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</si>
  <si>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</si>
  <si>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</si>
  <si>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</si>
  <si>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</si>
  <si>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</si>
  <si>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</si>
  <si>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</si>
  <si>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</si>
  <si>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</si>
  <si>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</si>
  <si>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</si>
  <si>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</si>
  <si>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</si>
  <si>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</si>
  <si>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</si>
  <si>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</si>
  <si>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</si>
  <si>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</si>
  <si>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</si>
  <si>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</si>
  <si>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</si>
  <si>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</si>
  <si>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</si>
  <si>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</si>
  <si>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</si>
  <si>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</si>
  <si>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</si>
  <si>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</si>
  <si>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</si>
  <si>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</si>
  <si>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</si>
  <si>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</si>
  <si>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</si>
  <si>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</si>
  <si>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</si>
  <si>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</si>
  <si>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</si>
  <si>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</si>
  <si>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</si>
  <si>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</si>
  <si>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</si>
  <si>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</si>
  <si>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</si>
  <si>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</si>
  <si>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</si>
  <si>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</si>
  <si>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</si>
  <si>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</si>
  <si>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</si>
  <si>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</si>
  <si>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</si>
  <si>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</si>
  <si>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</si>
  <si>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</si>
  <si>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</si>
  <si>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</si>
  <si>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</si>
  <si>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</si>
  <si>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</si>
  <si>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</si>
  <si>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</si>
  <si>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</si>
  <si>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</si>
  <si>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</si>
  <si>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</si>
  <si>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</si>
  <si>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</si>
  <si>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</si>
  <si>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</si>
  <si>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</si>
  <si>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</si>
  <si>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</si>
  <si>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</si>
  <si>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</si>
  <si>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</si>
  <si>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</si>
  <si>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</si>
  <si>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</si>
  <si>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</si>
  <si>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</si>
  <si>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</si>
  <si>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</si>
  <si>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</si>
  <si>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</si>
  <si>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</si>
  <si>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</si>
  <si>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</si>
  <si>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</si>
  <si>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</si>
  <si>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</si>
  <si>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</si>
  <si>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</si>
  <si>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</si>
  <si>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</si>
  <si>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</si>
  <si>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</si>
  <si>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</si>
  <si>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</si>
  <si>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</si>
  <si>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</si>
  <si>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</si>
  <si>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</si>
  <si>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</si>
  <si>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</si>
  <si>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</si>
  <si>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</si>
  <si>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</si>
  <si>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</si>
  <si>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</si>
  <si>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</si>
  <si>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</si>
  <si>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</si>
  <si>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</si>
  <si>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</si>
  <si>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</si>
  <si>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</si>
  <si>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</si>
  <si>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</si>
  <si>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</si>
  <si>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</si>
  <si>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</si>
  <si>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</si>
  <si>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</si>
  <si>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</si>
  <si>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</si>
  <si>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</si>
  <si>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</si>
  <si>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</si>
  <si>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</si>
  <si>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</si>
  <si>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</si>
  <si>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</si>
  <si>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</si>
  <si>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</si>
  <si>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</si>
  <si>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</si>
  <si>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</si>
  <si>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</si>
  <si>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</si>
  <si>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</si>
  <si>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</si>
  <si>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</si>
  <si>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</si>
  <si>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</si>
  <si>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</si>
  <si>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</si>
  <si>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</si>
  <si>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</si>
  <si>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</si>
  <si>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</si>
  <si>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</si>
  <si>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</si>
  <si>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</si>
  <si>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</si>
  <si>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</si>
  <si>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</si>
  <si>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</si>
  <si>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</si>
  <si>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</si>
  <si>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</si>
  <si>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</si>
  <si>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</si>
  <si>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</si>
  <si>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</si>
  <si>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</si>
  <si>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</si>
  <si>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</si>
  <si>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</si>
  <si>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</si>
  <si>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</si>
  <si>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</si>
  <si>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</si>
  <si>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</si>
  <si>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</si>
  <si>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</si>
  <si>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</si>
  <si>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</si>
  <si>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</si>
  <si>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</si>
  <si>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</si>
  <si>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</si>
  <si>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</si>
  <si>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</si>
  <si>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</si>
  <si>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</si>
  <si>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</si>
  <si>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</si>
  <si>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</si>
  <si>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</si>
  <si>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</si>
  <si>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</si>
  <si>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</si>
  <si>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</si>
  <si>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</si>
  <si>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</si>
  <si>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</si>
  <si>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</si>
  <si>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</si>
  <si>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</si>
  <si>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</si>
  <si>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</si>
  <si>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</si>
  <si>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</si>
  <si>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</si>
  <si>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</si>
  <si>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</si>
  <si>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</si>
  <si>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</si>
  <si>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</si>
  <si>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</si>
  <si>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</si>
  <si>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</si>
  <si>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</si>
  <si>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</si>
  <si>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</si>
  <si>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</si>
  <si>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</si>
  <si>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</si>
  <si>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</si>
  <si>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</si>
  <si>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</si>
  <si>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</si>
  <si>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</si>
  <si>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</si>
  <si>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</si>
  <si>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</si>
  <si>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</si>
  <si>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</si>
  <si>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</si>
  <si>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</si>
  <si>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</si>
  <si>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</si>
  <si>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</si>
  <si>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</si>
  <si>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</si>
  <si>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</si>
  <si>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</si>
  <si>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</si>
  <si>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</si>
  <si>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</si>
  <si>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</si>
  <si>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</si>
  <si>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</si>
  <si>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</si>
  <si>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</si>
  <si>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</si>
  <si>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</si>
  <si>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</si>
  <si>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</si>
  <si>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</si>
  <si>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</si>
  <si>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</si>
  <si>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</si>
  <si>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</si>
  <si>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</si>
  <si>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</si>
  <si>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</si>
  <si>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</si>
  <si>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</si>
  <si>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</si>
  <si>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</si>
  <si>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</si>
  <si>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</si>
  <si>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</si>
  <si>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</si>
  <si>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</si>
  <si>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</si>
  <si>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</si>
  <si>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</si>
  <si>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</si>
  <si>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</si>
  <si>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</si>
  <si>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</si>
  <si>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</si>
  <si>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</si>
  <si>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</si>
  <si>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</si>
  <si>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</si>
  <si>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</si>
  <si>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</si>
  <si>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</si>
  <si>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</si>
  <si>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</si>
  <si>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</si>
  <si>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</si>
  <si>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</si>
  <si>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</si>
  <si>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</si>
  <si>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</si>
  <si>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</si>
  <si>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</si>
  <si>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</si>
  <si>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</si>
  <si>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</si>
  <si>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</si>
  <si>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</si>
  <si>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</si>
  <si>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</si>
  <si>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</si>
  <si>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</si>
  <si>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</si>
  <si>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</si>
  <si>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</si>
  <si>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</si>
  <si>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</si>
  <si>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</si>
  <si>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</si>
  <si>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</si>
  <si>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</si>
  <si>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</si>
  <si>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</si>
  <si>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</si>
  <si>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</si>
  <si>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</si>
  <si>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</si>
  <si>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</si>
  <si>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</si>
  <si>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</si>
  <si>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</si>
  <si>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</si>
  <si>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</si>
  <si>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</si>
  <si>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</si>
  <si>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</si>
  <si>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</si>
  <si>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</si>
  <si>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</si>
  <si>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</si>
  <si>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</si>
  <si>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</si>
  <si>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</si>
  <si>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</si>
  <si>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</si>
  <si>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</si>
  <si>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</si>
  <si>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</si>
  <si>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</si>
  <si>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</si>
  <si>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</si>
  <si>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</si>
  <si>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</si>
  <si>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</si>
  <si>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</si>
  <si>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</si>
  <si>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</si>
  <si>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</si>
  <si>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</si>
  <si>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</si>
  <si>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</si>
  <si>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</si>
  <si>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</si>
  <si>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</si>
  <si>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</si>
  <si>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</si>
  <si>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</si>
  <si>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</si>
  <si>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</si>
  <si>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</si>
  <si>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</si>
  <si>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</si>
  <si>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</si>
  <si>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</si>
  <si>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</si>
  <si>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</si>
  <si>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</si>
  <si>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</si>
  <si>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</si>
  <si>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</si>
  <si>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</si>
  <si>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</si>
  <si>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</si>
  <si>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</si>
  <si>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</si>
  <si>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</si>
  <si>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</si>
  <si>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</si>
  <si>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</si>
  <si>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</si>
  <si>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</si>
  <si>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</si>
  <si>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</si>
  <si>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</si>
  <si>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</si>
  <si>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</si>
  <si>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</si>
  <si>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</si>
  <si>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</si>
  <si>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</si>
  <si>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</si>
  <si>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</si>
  <si>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</si>
  <si>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</si>
  <si>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</si>
  <si>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</si>
  <si>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</si>
  <si>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</si>
  <si>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</si>
  <si>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</si>
  <si>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</si>
  <si>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</si>
  <si>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</si>
  <si>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</si>
  <si>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</si>
  <si>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</si>
  <si>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</si>
  <si>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</si>
  <si>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</si>
  <si>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</si>
  <si>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</si>
  <si>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</si>
  <si>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</si>
  <si>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</si>
  <si>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</si>
  <si>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</si>
  <si>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</si>
  <si>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</si>
  <si>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</si>
  <si>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</si>
  <si>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</si>
  <si>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</si>
  <si>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</si>
  <si>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</si>
  <si>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</si>
  <si>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</si>
  <si>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</si>
  <si>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</si>
  <si>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</si>
  <si>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</si>
  <si>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</si>
  <si>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</si>
  <si>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</si>
  <si>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</si>
  <si>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</si>
  <si>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</si>
  <si>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</si>
  <si>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</si>
  <si>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</si>
  <si>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</si>
  <si>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</si>
  <si>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</si>
  <si>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</si>
  <si>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</si>
  <si>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</si>
  <si>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</si>
  <si>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</si>
  <si>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</si>
  <si>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</si>
  <si>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</si>
  <si>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</si>
  <si>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</si>
  <si>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</si>
  <si>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</si>
  <si>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</si>
  <si>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</si>
  <si>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</si>
  <si>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</si>
  <si>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</si>
  <si>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</si>
  <si>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</si>
  <si>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</si>
  <si>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</si>
  <si>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</si>
  <si>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</si>
  <si>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</si>
  <si>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</si>
  <si>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</si>
  <si>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</si>
  <si>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</si>
  <si>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</si>
  <si>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</si>
  <si>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</si>
  <si>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</si>
  <si>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</si>
  <si>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</si>
  <si>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</si>
  <si>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</si>
  <si>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</si>
  <si>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</si>
  <si>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</si>
  <si>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</si>
  <si>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</si>
  <si>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</si>
  <si>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</si>
  <si>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</si>
  <si>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</si>
  <si>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</si>
  <si>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</si>
  <si>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</si>
  <si>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</si>
  <si>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</si>
  <si>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</si>
  <si>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</si>
  <si>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</si>
  <si>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</si>
  <si>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</si>
  <si>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</si>
  <si>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</si>
  <si>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</si>
  <si>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</si>
  <si>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</si>
  <si>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</si>
  <si>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</si>
  <si>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</si>
  <si>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</si>
  <si>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</si>
  <si>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</si>
  <si>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</si>
  <si>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</si>
  <si>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</si>
  <si>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</si>
  <si>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</si>
  <si>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</si>
  <si>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</si>
  <si>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</si>
  <si>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</si>
  <si>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</si>
  <si>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</si>
  <si>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</si>
  <si>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</si>
  <si>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</si>
  <si>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</si>
  <si>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</si>
  <si>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</si>
  <si>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</si>
  <si>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</si>
  <si>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</si>
  <si>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</si>
  <si>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</si>
  <si>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</si>
  <si>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</si>
  <si>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</si>
  <si>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</si>
  <si>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</si>
  <si>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</si>
  <si>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</si>
  <si>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</si>
  <si>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</si>
  <si>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</si>
  <si>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</si>
  <si>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</si>
  <si>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</si>
  <si>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</si>
  <si>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</si>
  <si>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</si>
  <si>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</si>
  <si>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</si>
  <si>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</si>
  <si>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</si>
  <si>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</si>
  <si>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</si>
  <si>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</si>
  <si>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</si>
  <si>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</si>
  <si>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</si>
  <si>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</si>
  <si>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</si>
  <si>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</si>
  <si>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</si>
  <si>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</si>
  <si>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</si>
  <si>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</si>
  <si>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</si>
  <si>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</si>
  <si>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</si>
  <si>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</si>
  <si>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</si>
  <si>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</si>
  <si>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</si>
  <si>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</si>
  <si>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</si>
  <si>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</si>
  <si>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</si>
  <si>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</si>
  <si>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</si>
  <si>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</si>
  <si>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</si>
  <si>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</si>
  <si>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</si>
  <si>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</si>
  <si>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</si>
  <si>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</si>
  <si>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</si>
  <si>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</si>
  <si>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</si>
  <si>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</si>
  <si>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</si>
  <si>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</si>
  <si>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</si>
  <si>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</si>
  <si>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</si>
  <si>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</si>
  <si>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</si>
  <si>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</si>
  <si>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</si>
  <si>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</si>
  <si>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</si>
  <si>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</si>
  <si>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</si>
  <si>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</si>
  <si>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</si>
  <si>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</si>
  <si>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</si>
  <si>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</si>
  <si>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</si>
  <si>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</si>
  <si>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</si>
  <si>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</si>
  <si>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</si>
  <si>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</si>
  <si>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</si>
  <si>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</si>
  <si>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</si>
  <si>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</si>
  <si>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</si>
  <si>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</si>
  <si>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</si>
  <si>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</si>
  <si>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</si>
  <si>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</si>
  <si>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</si>
  <si>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</si>
  <si>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</si>
  <si>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</si>
  <si>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</si>
  <si>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</si>
  <si>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</si>
  <si>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</si>
  <si>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</si>
  <si>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</si>
  <si>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</si>
  <si>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</si>
  <si>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</si>
  <si>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</si>
  <si>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</si>
  <si>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</si>
  <si>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</si>
  <si>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</si>
  <si>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</si>
  <si>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</si>
  <si>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</si>
  <si>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</si>
  <si>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</si>
  <si>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</si>
  <si>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</si>
  <si>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</si>
  <si>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</si>
  <si>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</si>
  <si>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</si>
  <si>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</si>
  <si>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</si>
  <si>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</si>
  <si>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</si>
  <si>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</si>
  <si>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</si>
  <si>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</si>
  <si>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</si>
  <si>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</si>
  <si>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</si>
  <si>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</si>
  <si>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</si>
  <si>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</si>
  <si>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</si>
  <si>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</si>
  <si>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</si>
  <si>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</si>
  <si>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</si>
  <si>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</si>
  <si>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</si>
  <si>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</si>
  <si>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</si>
  <si>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</si>
  <si>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</si>
  <si>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</si>
  <si>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</si>
  <si>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</si>
  <si>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</si>
  <si>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</si>
  <si>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</si>
  <si>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</si>
  <si>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</si>
  <si>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</si>
  <si>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</si>
  <si>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</si>
  <si>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</si>
  <si>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</si>
  <si>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</si>
  <si>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</si>
  <si>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</si>
  <si>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</si>
  <si>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</si>
  <si>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</si>
  <si>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</si>
  <si>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</si>
  <si>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</si>
  <si>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</si>
  <si>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</si>
  <si>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</si>
  <si>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</si>
  <si>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</si>
  <si>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</si>
  <si>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</si>
  <si>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</si>
  <si>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</si>
  <si>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</si>
  <si>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</si>
  <si>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</si>
  <si>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</si>
  <si>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</si>
  <si>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</si>
  <si>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</si>
  <si>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</si>
  <si>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</si>
  <si>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</si>
  <si>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</si>
  <si>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</si>
  <si>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</si>
  <si>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</si>
  <si>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</si>
  <si>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</si>
  <si>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</si>
  <si>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</si>
  <si>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</si>
  <si>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</si>
  <si>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</si>
  <si>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</si>
  <si>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</si>
  <si>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</si>
  <si>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</si>
  <si>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</si>
  <si>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</si>
  <si>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</si>
  <si>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</si>
  <si>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</si>
  <si>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</si>
  <si>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</si>
  <si>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</si>
  <si>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</si>
  <si>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</si>
  <si>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</si>
  <si>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</si>
  <si>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</si>
  <si>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</si>
  <si>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</si>
  <si>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</si>
  <si>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</si>
  <si>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</si>
  <si>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</si>
  <si>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</si>
  <si>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</si>
  <si>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</si>
  <si>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</si>
  <si>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</si>
  <si>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</si>
  <si>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</si>
  <si>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</si>
  <si>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</si>
  <si>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</si>
  <si>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</si>
  <si>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</si>
  <si>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</si>
  <si>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</si>
  <si>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</si>
  <si>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</si>
  <si>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</si>
  <si>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</si>
  <si>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</si>
  <si>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</si>
  <si>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</si>
  <si>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</si>
  <si>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</si>
  <si>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</si>
  <si>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</si>
  <si>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</si>
  <si>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</si>
  <si>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</si>
  <si>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</si>
  <si>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</si>
  <si>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</si>
  <si>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</si>
  <si>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</si>
  <si>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</si>
  <si>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</si>
  <si>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</si>
  <si>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</si>
  <si>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</si>
  <si>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</si>
  <si>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</si>
  <si>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</si>
  <si>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</si>
  <si>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</si>
  <si>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</si>
  <si>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</si>
  <si>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</si>
  <si>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</si>
  <si>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</si>
  <si>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</si>
  <si>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</si>
  <si>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</si>
  <si>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</si>
  <si>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</si>
  <si>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</si>
  <si>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</si>
  <si>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</si>
  <si>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</si>
  <si>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</si>
  <si>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</si>
  <si>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</si>
  <si>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</si>
  <si>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</si>
  <si>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</si>
  <si>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</si>
  <si>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</si>
  <si>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</si>
  <si>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</si>
  <si>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</si>
  <si>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</si>
  <si>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</si>
  <si>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</si>
  <si>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</si>
  <si>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</si>
  <si>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</si>
  <si>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</si>
  <si>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</si>
  <si>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</si>
  <si>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</si>
  <si>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</si>
  <si>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</si>
  <si>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</si>
  <si>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</si>
  <si>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</si>
  <si>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</si>
  <si>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</si>
  <si>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</si>
  <si>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</si>
  <si>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</si>
  <si>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</si>
  <si>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</si>
  <si>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</si>
  <si>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</si>
  <si>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</si>
  <si>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</si>
  <si>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</si>
  <si>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</si>
  <si>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</si>
  <si>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</si>
  <si>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</si>
  <si>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</si>
  <si>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</si>
  <si>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</si>
  <si>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</si>
  <si>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</si>
  <si>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</si>
  <si>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</si>
  <si>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</si>
  <si>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</si>
  <si>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</si>
  <si>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</si>
  <si>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</si>
  <si>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</si>
  <si>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</si>
  <si>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</si>
  <si>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</si>
  <si>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</si>
  <si>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</si>
  <si>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</si>
  <si>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</si>
  <si>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</si>
  <si>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</si>
  <si>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</si>
  <si>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</si>
  <si>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</si>
  <si>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</si>
  <si>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</si>
  <si>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</si>
  <si>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</si>
  <si>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</si>
  <si>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</si>
  <si>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</si>
  <si>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</si>
  <si>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</si>
  <si>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</si>
  <si>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</si>
  <si>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</si>
  <si>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</si>
  <si>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</si>
  <si>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</si>
  <si>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</si>
  <si>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</si>
  <si>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</si>
  <si>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</si>
  <si>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</si>
  <si>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</si>
  <si>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</si>
  <si>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</si>
  <si>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</si>
  <si>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</si>
  <si>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</si>
  <si>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</si>
  <si>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</si>
  <si>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</si>
  <si>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</si>
  <si>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</si>
  <si>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</si>
  <si>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</si>
  <si>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</si>
  <si>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</si>
  <si>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</si>
  <si>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</si>
  <si>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</si>
  <si>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</si>
  <si>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</si>
  <si>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</si>
  <si>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</si>
  <si>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</si>
  <si>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</si>
  <si>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</si>
  <si>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</si>
  <si>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</si>
  <si>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</si>
  <si>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</si>
  <si>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</si>
  <si>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</si>
  <si>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</si>
  <si>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</si>
  <si>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</si>
  <si>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</si>
  <si>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</si>
  <si>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</si>
  <si>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</si>
  <si>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</si>
  <si>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</si>
  <si>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</si>
  <si>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</si>
  <si>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</si>
  <si>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</si>
  <si>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</si>
  <si>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</si>
  <si>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</si>
  <si>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</si>
  <si>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</si>
  <si>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</si>
  <si>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</si>
  <si>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</si>
  <si>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</si>
  <si>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</si>
  <si>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</si>
  <si>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</si>
  <si>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</si>
  <si>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</si>
  <si>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</si>
  <si>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</si>
  <si>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</si>
  <si>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</si>
  <si>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</si>
  <si>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</si>
  <si>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</si>
  <si>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</si>
  <si>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</si>
  <si>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</si>
  <si>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</si>
  <si>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</si>
  <si>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</si>
  <si>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</si>
  <si>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</si>
  <si>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</si>
  <si>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</si>
  <si>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</si>
  <si>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</si>
  <si>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</si>
  <si>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</si>
  <si>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</si>
  <si>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</si>
  <si>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</si>
  <si>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</si>
  <si>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</si>
  <si>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</si>
  <si>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</si>
  <si>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</si>
  <si>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</si>
  <si>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</si>
  <si>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</si>
  <si>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</si>
  <si>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</si>
  <si>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</si>
  <si>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</si>
  <si>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</si>
  <si>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</si>
  <si>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</si>
  <si>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</si>
  <si>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</si>
  <si>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</si>
  <si>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</si>
  <si>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</si>
  <si>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</si>
  <si>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</si>
  <si>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</si>
  <si>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</si>
  <si>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</si>
  <si>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</si>
  <si>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</si>
  <si>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</si>
  <si>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</si>
  <si>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</si>
  <si>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</si>
  <si>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</si>
  <si>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</si>
  <si>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</si>
  <si>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</si>
  <si>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</si>
  <si>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</si>
  <si>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</si>
  <si>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</si>
  <si>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</si>
  <si>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</si>
  <si>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</si>
  <si>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</si>
  <si>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</si>
  <si>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</si>
  <si>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</si>
  <si>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</si>
  <si>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</si>
  <si>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</si>
  <si>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</si>
  <si>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</si>
  <si>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</si>
  <si>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</si>
  <si>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</si>
  <si>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</si>
  <si>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</si>
  <si>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</si>
  <si>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</si>
  <si>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</si>
  <si>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</si>
  <si>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</si>
  <si>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</si>
  <si>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</si>
  <si>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</si>
  <si>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</si>
  <si>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</si>
  <si>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</si>
  <si>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</si>
  <si>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</si>
  <si>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</si>
  <si>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</si>
  <si>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</si>
  <si>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</si>
  <si>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</si>
  <si>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</si>
  <si>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</si>
  <si>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</si>
  <si>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</si>
  <si>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</si>
  <si>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</si>
  <si>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</si>
  <si>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</si>
  <si>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</si>
  <si>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</si>
  <si>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</si>
  <si>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</si>
  <si>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</si>
  <si>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</si>
  <si>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</si>
  <si>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</si>
  <si>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</si>
  <si>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</si>
  <si>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</si>
  <si>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</si>
  <si>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</si>
  <si>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</si>
  <si>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</si>
  <si>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</si>
  <si>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</si>
  <si>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</si>
  <si>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</si>
  <si>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</si>
  <si>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</si>
  <si>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</si>
  <si>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</si>
  <si>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</si>
  <si>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</si>
  <si>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</si>
  <si>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</si>
  <si>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</si>
  <si>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</si>
  <si>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</si>
  <si>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</si>
  <si>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</si>
  <si>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</si>
  <si>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</si>
  <si>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</si>
  <si>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</si>
  <si>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</si>
  <si>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</si>
  <si>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</si>
  <si>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</si>
  <si>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</si>
  <si>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</si>
  <si>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</si>
  <si>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</si>
  <si>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</si>
  <si>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</si>
  <si>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</si>
  <si>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</si>
  <si>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</si>
  <si>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</si>
  <si>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</si>
  <si>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</si>
  <si>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</si>
  <si>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</si>
  <si>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</si>
  <si>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</si>
  <si>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</si>
  <si>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</si>
  <si>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</si>
  <si>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</si>
  <si>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</si>
  <si>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</si>
  <si>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</si>
  <si>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</si>
  <si>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</si>
  <si>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</si>
  <si>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</si>
  <si>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</si>
  <si>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</si>
  <si>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</si>
  <si>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</si>
  <si>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</si>
  <si>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</si>
  <si>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</si>
  <si>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</si>
  <si>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</si>
  <si>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</si>
  <si>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</si>
  <si>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</si>
  <si>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</si>
  <si>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</si>
  <si>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</si>
  <si>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</si>
  <si>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</si>
  <si>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</si>
  <si>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</si>
  <si>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</si>
  <si>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</si>
  <si>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</si>
  <si>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</si>
  <si>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</si>
  <si>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</si>
  <si>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</si>
  <si>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</si>
  <si>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</si>
  <si>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</si>
  <si>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</si>
  <si>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</si>
  <si>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</si>
  <si>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</si>
  <si>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</si>
  <si>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</si>
  <si>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</si>
  <si>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</si>
  <si>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</si>
  <si>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</si>
  <si>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</si>
  <si>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</si>
  <si>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</si>
  <si>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</si>
  <si>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</si>
  <si>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</si>
  <si>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</si>
  <si>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</si>
  <si>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</si>
  <si>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</si>
  <si>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</si>
  <si>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</si>
  <si>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</si>
  <si>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</si>
  <si>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</si>
  <si>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</si>
  <si>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</si>
  <si>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</si>
  <si>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</si>
  <si>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</si>
  <si>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</si>
  <si>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</si>
  <si>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</si>
  <si>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</si>
  <si>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</si>
  <si>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</si>
  <si>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</si>
  <si>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</si>
  <si>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</si>
  <si>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</si>
  <si>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</si>
  <si>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</si>
  <si>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</si>
  <si>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</si>
  <si>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</si>
  <si>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</si>
  <si>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</si>
  <si>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</si>
  <si>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</si>
  <si>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</si>
  <si>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</si>
  <si>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</si>
  <si>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</si>
  <si>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</si>
  <si>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</si>
  <si>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</si>
  <si>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</si>
  <si>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</si>
  <si>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</si>
  <si>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</si>
  <si>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</si>
  <si>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</si>
  <si>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</si>
  <si>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</si>
  <si>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</si>
  <si>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</si>
  <si>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</si>
  <si>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</si>
  <si>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</si>
  <si>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</si>
  <si>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</si>
  <si>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</si>
  <si>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</si>
  <si>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</si>
  <si>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</si>
  <si>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</si>
  <si>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</si>
  <si>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</si>
  <si>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</si>
  <si>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</si>
  <si>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</si>
  <si>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</si>
  <si>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</si>
  <si>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</si>
  <si>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</si>
  <si>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</si>
  <si>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</si>
  <si>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</si>
  <si>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</si>
  <si>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</si>
  <si>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</si>
  <si>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</si>
  <si>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</si>
  <si>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</si>
  <si>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</si>
  <si>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</si>
  <si>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</si>
  <si>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</si>
  <si>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</si>
  <si>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</si>
  <si>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</si>
  <si>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</si>
  <si>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</si>
  <si>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</si>
  <si>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</si>
  <si>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</si>
  <si>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</si>
  <si>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</si>
  <si>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</si>
  <si>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</si>
  <si>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</si>
  <si>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</si>
  <si>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</si>
  <si>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</si>
  <si>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</si>
  <si>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</si>
  <si>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</si>
  <si>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</si>
  <si>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</si>
  <si>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</si>
  <si>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</si>
  <si>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</si>
  <si>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</si>
  <si>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</si>
  <si>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</si>
  <si>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</si>
  <si>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</si>
  <si>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</si>
  <si>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</si>
  <si>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</si>
  <si>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</si>
  <si>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</si>
  <si>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</si>
  <si>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</si>
  <si>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</si>
  <si>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</si>
  <si>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</si>
  <si>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</si>
  <si>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</si>
  <si>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</si>
  <si>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</si>
  <si>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</si>
  <si>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</si>
  <si>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</si>
  <si>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</si>
  <si>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</si>
  <si>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</si>
  <si>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</si>
  <si>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</si>
  <si>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</si>
  <si>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</si>
  <si>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</si>
  <si>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</si>
  <si>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</si>
  <si>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</si>
  <si>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</si>
  <si>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</si>
  <si>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</si>
  <si>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</si>
  <si>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</si>
  <si>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</si>
  <si>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</si>
  <si>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</si>
  <si>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</si>
  <si>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</si>
  <si>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</si>
  <si>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</si>
  <si>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</si>
  <si>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</si>
  <si>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</si>
  <si>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</si>
  <si>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</si>
  <si>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</si>
  <si>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</si>
  <si>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</si>
  <si>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</si>
  <si>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</si>
  <si>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</si>
  <si>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</si>
  <si>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</si>
  <si>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</si>
  <si>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</si>
  <si>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</si>
  <si>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</si>
  <si>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</si>
  <si>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</si>
  <si>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</si>
  <si>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</si>
  <si>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</si>
  <si>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</si>
  <si>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</si>
  <si>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</si>
  <si>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</si>
  <si>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</si>
  <si>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</si>
  <si>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</si>
  <si>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</si>
  <si>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</si>
  <si>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</si>
  <si>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</si>
  <si>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</si>
  <si>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</si>
  <si>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</si>
  <si>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</si>
  <si>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</si>
  <si>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</si>
  <si>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</si>
  <si>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</si>
  <si>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</si>
  <si>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</si>
  <si>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</si>
  <si>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</si>
  <si>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</si>
  <si>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</si>
  <si>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</si>
  <si>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</si>
  <si>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</si>
  <si>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</si>
  <si>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</si>
  <si>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</si>
  <si>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</si>
  <si>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</si>
  <si>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</si>
  <si>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</si>
  <si>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</si>
  <si>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</si>
  <si>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</si>
  <si>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</si>
  <si>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</si>
  <si>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</si>
  <si>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</si>
  <si>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</si>
  <si>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</si>
  <si>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</si>
  <si>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</si>
  <si>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</si>
  <si>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</si>
  <si>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</si>
  <si>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</si>
  <si>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</si>
  <si>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</si>
  <si>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</si>
  <si>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</si>
  <si>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</si>
  <si>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</si>
  <si>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</si>
  <si>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</si>
  <si>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</si>
  <si>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</si>
  <si>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</si>
  <si>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</si>
  <si>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</si>
  <si>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</si>
  <si>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</si>
  <si>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</si>
  <si>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</si>
  <si>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</si>
  <si>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</si>
  <si>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</si>
  <si>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</si>
  <si>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</si>
  <si>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</si>
  <si>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</si>
  <si>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</si>
  <si>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</si>
  <si>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</si>
  <si>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</si>
  <si>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</si>
  <si>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</si>
  <si>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</si>
  <si>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</si>
  <si>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</si>
  <si>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</si>
  <si>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</si>
  <si>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</si>
  <si>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</si>
  <si>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</si>
  <si>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</si>
  <si>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</si>
  <si>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</si>
  <si>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</si>
  <si>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</si>
  <si>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</si>
  <si>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</si>
  <si>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</si>
  <si>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</si>
  <si>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</si>
  <si>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</si>
  <si>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</si>
  <si>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</si>
  <si>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</si>
  <si>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</si>
  <si>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</si>
  <si>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</si>
  <si>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</si>
  <si>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</si>
  <si>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</si>
  <si>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</si>
  <si>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</si>
  <si>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</si>
  <si>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</si>
  <si>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</si>
  <si>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</si>
  <si>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</si>
  <si>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</si>
  <si>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</si>
  <si>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</si>
  <si>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</si>
  <si>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</si>
  <si>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</si>
  <si>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</si>
  <si>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</si>
  <si>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</si>
  <si>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</si>
  <si>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</si>
  <si>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</si>
  <si>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</si>
  <si>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</si>
  <si>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</si>
  <si>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</si>
  <si>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</si>
  <si>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</si>
  <si>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</si>
  <si>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</si>
  <si>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</si>
  <si>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</si>
  <si>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</si>
  <si>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</si>
  <si>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</si>
  <si>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</si>
  <si>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</si>
  <si>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</si>
  <si>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</si>
  <si>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</si>
  <si>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</si>
  <si>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</si>
  <si>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</si>
  <si>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</si>
  <si>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</si>
  <si>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</si>
  <si>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</si>
  <si>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</si>
  <si>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</si>
  <si>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</si>
  <si>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</si>
  <si>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</si>
  <si>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</si>
  <si>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</si>
  <si>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</si>
  <si>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</si>
  <si>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</si>
  <si>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</si>
  <si>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</si>
  <si>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</si>
  <si>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</si>
  <si>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</si>
  <si>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</si>
  <si>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</si>
  <si>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</si>
  <si>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</si>
  <si>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</si>
  <si>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</si>
  <si>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</si>
  <si>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</si>
  <si>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</si>
  <si>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</si>
  <si>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</si>
  <si>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</si>
  <si>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</si>
  <si>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</si>
  <si>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</si>
  <si>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</si>
  <si>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</si>
  <si>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</si>
  <si>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</si>
  <si>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</si>
  <si>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</si>
  <si>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</si>
  <si>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</si>
  <si>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</si>
  <si>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</si>
  <si>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</si>
  <si>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</si>
  <si>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</si>
  <si>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</si>
  <si>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</si>
  <si>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</si>
  <si>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</si>
  <si>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</si>
  <si>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</si>
  <si>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</si>
  <si>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</si>
  <si>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</si>
  <si>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</si>
  <si>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</si>
  <si>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</si>
  <si>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</si>
  <si>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</si>
  <si>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</si>
  <si>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</si>
  <si>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</si>
  <si>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</si>
  <si>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</si>
  <si>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</si>
  <si>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</si>
  <si>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</si>
  <si>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</si>
  <si>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</si>
  <si>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</si>
  <si>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</si>
  <si>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</si>
  <si>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</si>
  <si>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</si>
  <si>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</si>
  <si>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</si>
  <si>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</si>
  <si>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</si>
  <si>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</si>
  <si>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</si>
  <si>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</si>
  <si>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</si>
  <si>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</si>
  <si>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</si>
  <si>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</si>
  <si>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</si>
  <si>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</si>
  <si>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</si>
  <si>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</si>
  <si>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</si>
  <si>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</si>
  <si>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</si>
  <si>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</si>
  <si>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</si>
  <si>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</si>
  <si>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</si>
  <si>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</si>
  <si>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</si>
  <si>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</si>
  <si>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</si>
  <si>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</si>
  <si>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</si>
  <si>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</si>
  <si>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</si>
  <si>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</si>
  <si>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</si>
  <si>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</si>
  <si>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</si>
  <si>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</si>
  <si>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</si>
  <si>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</si>
  <si>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</si>
  <si>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</si>
  <si>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</si>
  <si>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</si>
  <si>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</si>
  <si>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</si>
  <si>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</si>
  <si>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</si>
  <si>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</si>
  <si>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</si>
  <si>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</si>
  <si>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</si>
  <si>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</si>
  <si>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</si>
  <si>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</si>
  <si>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</si>
  <si>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</si>
  <si>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</si>
  <si>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</si>
  <si>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</si>
  <si>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</si>
  <si>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</si>
  <si>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</si>
  <si>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</si>
  <si>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</si>
  <si>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</si>
  <si>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</si>
  <si>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</si>
  <si>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</si>
  <si>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</si>
  <si>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</si>
  <si>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</si>
  <si>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</si>
  <si>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</si>
  <si>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</si>
  <si>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</si>
  <si>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</si>
  <si>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</si>
  <si>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</si>
  <si>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</si>
  <si>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</si>
  <si>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</si>
  <si>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</si>
  <si>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</si>
  <si>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</si>
  <si>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</si>
  <si>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</si>
  <si>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</si>
  <si>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</si>
  <si>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</si>
  <si>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</si>
  <si>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</si>
  <si>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</si>
  <si>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</si>
  <si>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</si>
  <si>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</si>
  <si>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</si>
  <si>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</si>
  <si>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</si>
  <si>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</si>
  <si>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</si>
  <si>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</si>
  <si>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</si>
  <si>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</si>
  <si>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</si>
  <si>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</si>
  <si>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</si>
  <si>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</si>
  <si>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</si>
  <si>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</si>
  <si>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</si>
  <si>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</si>
  <si>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</si>
  <si>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</si>
  <si>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</si>
  <si>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</si>
  <si>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</si>
  <si>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</si>
  <si>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</si>
  <si>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</si>
  <si>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</si>
  <si>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</si>
  <si>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</si>
  <si>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</si>
  <si>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</si>
  <si>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</si>
  <si>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</si>
  <si>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</si>
  <si>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</si>
  <si>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</si>
  <si>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</si>
  <si>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</si>
  <si>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</si>
  <si>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</si>
  <si>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</si>
  <si>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</si>
  <si>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</si>
  <si>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</si>
  <si>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</si>
  <si>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</si>
  <si>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</si>
  <si>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</si>
  <si>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</si>
  <si>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</si>
  <si>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</si>
  <si>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</si>
  <si>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</si>
  <si>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</si>
  <si>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</si>
  <si>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</si>
  <si>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</si>
  <si>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</si>
  <si>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</si>
  <si>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</si>
  <si>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</si>
  <si>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</si>
  <si>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</si>
  <si>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</si>
  <si>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</si>
  <si>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</si>
  <si>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</si>
  <si>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</si>
  <si>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</si>
  <si>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</si>
  <si>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</si>
  <si>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</si>
  <si>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</si>
  <si>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</si>
  <si>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</si>
  <si>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</si>
  <si>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</si>
  <si>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</si>
  <si>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</si>
  <si>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</si>
  <si>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</si>
  <si>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</si>
  <si>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</si>
  <si>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</si>
  <si>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</si>
  <si>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</si>
  <si>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</si>
  <si>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</si>
  <si>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</si>
  <si>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</si>
  <si>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</si>
  <si>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</si>
  <si>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</si>
  <si>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</si>
  <si>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</si>
  <si>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</si>
  <si>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</si>
  <si>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</si>
  <si>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</si>
  <si>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</si>
  <si>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</si>
  <si>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</si>
  <si>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</si>
  <si>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</si>
  <si>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</si>
  <si>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</si>
  <si>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</si>
  <si>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</si>
  <si>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</si>
  <si>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</si>
  <si>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</si>
  <si>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</si>
  <si>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</si>
  <si>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</si>
  <si>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</si>
  <si>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</si>
  <si>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</si>
  <si>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</si>
  <si>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</si>
  <si>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</si>
  <si>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</si>
  <si>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</si>
  <si>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</si>
  <si>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</si>
  <si>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</si>
  <si>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</si>
  <si>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</si>
  <si>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</si>
  <si>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</si>
  <si>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</si>
  <si>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</si>
  <si>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</si>
  <si>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</si>
  <si>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</si>
  <si>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</si>
  <si>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</si>
  <si>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</si>
  <si>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</si>
  <si>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</si>
  <si>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</si>
  <si>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</si>
  <si>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</si>
  <si>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</si>
  <si>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</si>
  <si>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</si>
  <si>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</si>
  <si>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</si>
  <si>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</si>
  <si>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</si>
  <si>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</si>
  <si>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</si>
  <si>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</si>
  <si>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</si>
  <si>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</si>
  <si>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</si>
  <si>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</si>
  <si>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</si>
  <si>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</si>
  <si>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</si>
  <si>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</si>
  <si>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</si>
  <si>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</si>
  <si>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</si>
  <si>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</si>
  <si>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</si>
  <si>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</si>
  <si>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</si>
  <si>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</si>
  <si>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</si>
  <si>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</si>
  <si>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</si>
  <si>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</si>
  <si>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</si>
  <si>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</si>
  <si>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</si>
  <si>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</si>
  <si>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</si>
  <si>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</si>
  <si>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</si>
  <si>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</si>
  <si>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</si>
  <si>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</si>
  <si>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</si>
  <si>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</si>
  <si>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</si>
  <si>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</si>
  <si>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</si>
  <si>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</si>
  <si>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</si>
  <si>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</si>
  <si>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</si>
  <si>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</si>
  <si>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</si>
  <si>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</si>
  <si>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</si>
  <si>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</si>
  <si>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</si>
  <si>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</si>
  <si>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</si>
  <si>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</si>
  <si>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</si>
  <si>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</si>
  <si>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</si>
  <si>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</si>
  <si>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</si>
  <si>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</si>
  <si>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</si>
  <si>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</si>
  <si>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</si>
  <si>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</si>
  <si>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</si>
  <si>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</si>
  <si>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</si>
  <si>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</si>
  <si>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</si>
  <si>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</si>
  <si>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</si>
  <si>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</si>
  <si>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</si>
  <si>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</si>
  <si>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</si>
  <si>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</si>
  <si>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</si>
  <si>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</si>
  <si>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</si>
  <si>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</si>
  <si>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</si>
  <si>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</si>
  <si>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</si>
  <si>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</si>
  <si>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</si>
  <si>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</si>
  <si>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</si>
  <si>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</si>
  <si>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</si>
  <si>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</si>
  <si>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</si>
  <si>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</si>
  <si>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</si>
  <si>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</si>
  <si>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</si>
  <si>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</si>
  <si>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</si>
  <si>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</si>
  <si>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</si>
  <si>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</si>
  <si>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</si>
  <si>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</si>
  <si>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</si>
  <si>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</si>
  <si>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</si>
  <si>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</si>
  <si>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</si>
  <si>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</si>
  <si>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</si>
  <si>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</si>
  <si>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</si>
  <si>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</si>
  <si>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</si>
  <si>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</si>
  <si>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</si>
  <si>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</si>
  <si>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</si>
  <si>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</si>
  <si>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</si>
  <si>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</si>
  <si>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</si>
  <si>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</si>
  <si>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</si>
  <si>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</si>
  <si>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</si>
  <si>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</si>
  <si>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</si>
  <si>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</si>
  <si>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</si>
  <si>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</si>
  <si>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</si>
  <si>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</si>
  <si>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</si>
  <si>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</si>
  <si>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</si>
  <si>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</si>
  <si>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</si>
  <si>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</si>
  <si>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</si>
  <si>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</si>
  <si>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</si>
  <si>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</si>
  <si>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</si>
  <si>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</si>
  <si>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</si>
  <si>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</si>
  <si>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</si>
  <si>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</si>
  <si>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</si>
  <si>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</si>
  <si>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</si>
  <si>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</si>
  <si>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</si>
  <si>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</si>
  <si>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</si>
  <si>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</si>
  <si>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</si>
  <si>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</si>
  <si>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</si>
  <si>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</si>
  <si>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</si>
  <si>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</si>
  <si>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</si>
  <si>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</si>
  <si>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</si>
  <si>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</si>
  <si>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</si>
  <si>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</si>
  <si>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</si>
  <si>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</si>
  <si>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</si>
  <si>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</si>
  <si>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</si>
  <si>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</si>
  <si>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</si>
  <si>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</si>
  <si>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</si>
  <si>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</si>
  <si>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</si>
  <si>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</si>
  <si>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</si>
  <si>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</si>
  <si>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</si>
  <si>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</si>
  <si>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</si>
  <si>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</si>
  <si>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</si>
  <si>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</si>
  <si>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</si>
  <si>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</si>
  <si>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</si>
  <si>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</si>
  <si>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</si>
  <si>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</si>
  <si>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</si>
  <si>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</si>
  <si>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</si>
  <si>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</si>
  <si>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</si>
  <si>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</si>
  <si>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</si>
  <si>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</si>
  <si>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</si>
  <si>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</si>
  <si>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</si>
  <si>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</si>
  <si>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</si>
  <si>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</si>
  <si>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</si>
  <si>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</si>
  <si>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</si>
  <si>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</si>
  <si>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</si>
  <si>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</si>
  <si>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</si>
  <si>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</si>
  <si>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</si>
  <si>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</si>
  <si>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</si>
  <si>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</si>
  <si>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</si>
  <si>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</si>
  <si>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</si>
  <si>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</si>
  <si>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</si>
  <si>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</si>
  <si>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</si>
  <si>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</si>
  <si>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</si>
  <si>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</si>
  <si>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</si>
  <si>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</si>
  <si>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</si>
  <si>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</si>
  <si>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</si>
  <si>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</si>
  <si>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</si>
  <si>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</si>
  <si>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</si>
  <si>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</si>
  <si>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</si>
  <si>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</si>
  <si>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</si>
  <si>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</si>
  <si>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</si>
  <si>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</si>
  <si>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</si>
  <si>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</si>
  <si>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</si>
  <si>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</si>
  <si>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</si>
  <si>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</si>
  <si>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</si>
  <si>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</si>
  <si>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</si>
  <si>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</si>
  <si>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</si>
  <si>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</si>
  <si>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</si>
  <si>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</si>
  <si>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</si>
  <si>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</si>
  <si>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</si>
  <si>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</si>
  <si>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</si>
  <si>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</si>
  <si>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</si>
  <si>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</si>
  <si>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</si>
  <si>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</si>
  <si>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</si>
  <si>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</si>
  <si>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</si>
  <si>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</si>
  <si>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</si>
  <si>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</si>
  <si>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</si>
  <si>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</si>
  <si>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</si>
  <si>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</si>
  <si>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</si>
  <si>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</si>
  <si>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</si>
  <si>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</si>
  <si>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</si>
  <si>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</si>
  <si>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</si>
  <si>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</si>
  <si>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</si>
  <si>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</si>
  <si>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</si>
  <si>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</si>
  <si>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</si>
  <si>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</si>
  <si>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</si>
  <si>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</si>
  <si>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</si>
  <si>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</si>
  <si>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</si>
  <si>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</si>
  <si>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</si>
  <si>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</si>
  <si>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</si>
  <si>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</si>
  <si>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</si>
  <si>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</si>
  <si>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</si>
  <si>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</si>
  <si>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</si>
  <si>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</si>
  <si>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</si>
  <si>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</si>
  <si>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</si>
  <si>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</si>
  <si>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</si>
  <si>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</si>
  <si>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</si>
  <si>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</si>
  <si>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</si>
  <si>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</si>
  <si>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</si>
  <si>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</si>
  <si>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</si>
  <si>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</si>
  <si>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</si>
  <si>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</si>
  <si>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</si>
  <si>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</si>
  <si>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</si>
  <si>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</si>
  <si>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</si>
  <si>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</si>
  <si>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</si>
  <si>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</si>
  <si>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</si>
  <si>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</si>
  <si>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</si>
  <si>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</si>
  <si>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</si>
  <si>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</si>
  <si>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</si>
  <si>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</si>
  <si>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</si>
  <si>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</si>
  <si>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</si>
  <si>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</si>
  <si>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</si>
  <si>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</si>
  <si>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</si>
  <si>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</si>
  <si>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</si>
  <si>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</si>
  <si>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</si>
  <si>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</si>
  <si>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</si>
  <si>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</si>
  <si>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</si>
  <si>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</si>
  <si>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</si>
  <si>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</si>
  <si>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</si>
  <si>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</si>
  <si>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</si>
  <si>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</si>
  <si>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</si>
  <si>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</si>
  <si>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</si>
  <si>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</si>
  <si>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</si>
  <si>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</si>
  <si>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</si>
  <si>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</si>
  <si>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</si>
  <si>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</si>
  <si>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</si>
  <si>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</si>
  <si>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</si>
  <si>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</si>
  <si>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</si>
  <si>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</si>
  <si>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</si>
  <si>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</si>
  <si>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</si>
  <si>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</si>
  <si>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</si>
  <si>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</si>
  <si>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</si>
  <si>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</si>
  <si>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</si>
  <si>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</si>
  <si>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</si>
  <si>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</si>
  <si>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</si>
  <si>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</si>
  <si>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</si>
  <si>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</si>
  <si>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</si>
  <si>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</si>
  <si>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</si>
  <si>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</si>
  <si>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</si>
  <si>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</si>
  <si>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</si>
  <si>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</si>
  <si>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</si>
  <si>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</si>
  <si>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</si>
  <si>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</si>
  <si>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</si>
  <si>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</si>
  <si>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</si>
  <si>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</si>
  <si>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</si>
  <si>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</si>
  <si>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</si>
  <si>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</si>
  <si>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</si>
  <si>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</si>
  <si>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</si>
  <si>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</si>
  <si>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</si>
  <si>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</si>
  <si>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</si>
  <si>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</si>
  <si>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</si>
  <si>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</si>
  <si>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</si>
  <si>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</si>
  <si>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</si>
  <si>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</si>
  <si>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</si>
  <si>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</si>
  <si>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</si>
  <si>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</si>
  <si>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</si>
  <si>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</si>
  <si>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</si>
  <si>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</si>
  <si>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</si>
  <si>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</si>
  <si>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</si>
  <si>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</si>
  <si>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</si>
  <si>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</si>
  <si>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</si>
  <si>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</si>
  <si>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</si>
  <si>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</si>
  <si>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</si>
  <si>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</si>
  <si>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</si>
  <si>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</si>
  <si>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</si>
  <si>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</si>
  <si>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</si>
  <si>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</si>
  <si>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</si>
  <si>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</si>
  <si>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</si>
  <si>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</si>
  <si>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</si>
  <si>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</si>
  <si>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</si>
  <si>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</si>
  <si>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</si>
  <si>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</si>
  <si>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</si>
  <si>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</si>
  <si>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</si>
  <si>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</si>
  <si>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</si>
  <si>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</si>
  <si>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</si>
  <si>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</si>
  <si>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</si>
  <si>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</si>
  <si>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</si>
  <si>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</si>
  <si>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</si>
  <si>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</si>
  <si>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</si>
  <si>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</si>
  <si>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</si>
  <si>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</si>
  <si>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</si>
  <si>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</si>
  <si>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</si>
  <si>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</si>
  <si>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</si>
  <si>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</si>
  <si>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</si>
  <si>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</si>
  <si>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</si>
  <si>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</si>
  <si>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</si>
  <si>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</si>
  <si>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</si>
  <si>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</si>
  <si>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</si>
  <si>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</si>
  <si>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</si>
  <si>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</si>
  <si>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</si>
  <si>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</si>
  <si>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</si>
  <si>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</si>
  <si>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</si>
  <si>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</si>
  <si>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</si>
  <si>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</si>
  <si>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</si>
  <si>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</si>
  <si>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</si>
  <si>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</si>
  <si>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</si>
  <si>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</si>
  <si>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</si>
  <si>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</si>
  <si>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</si>
  <si>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</si>
  <si>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</si>
  <si>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</si>
  <si>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</si>
  <si>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</si>
  <si>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</si>
  <si>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</si>
  <si>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</si>
  <si>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</si>
  <si>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</si>
  <si>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</si>
  <si>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</si>
  <si>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</si>
  <si>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</si>
  <si>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</si>
  <si>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</si>
  <si>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</si>
  <si>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</si>
  <si>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</si>
  <si>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</si>
  <si>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</si>
  <si>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</si>
  <si>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</si>
  <si>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</si>
  <si>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</si>
  <si>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</si>
  <si>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</si>
  <si>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</si>
  <si>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</si>
  <si>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</si>
  <si>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</si>
  <si>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</si>
  <si>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</si>
  <si>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</si>
  <si>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</si>
  <si>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</si>
  <si>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</si>
  <si>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</si>
  <si>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</si>
  <si>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</si>
  <si>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</si>
  <si>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</si>
  <si>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</si>
  <si>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</si>
  <si>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</si>
  <si>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</si>
  <si>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</si>
  <si>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</si>
  <si>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</si>
  <si>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</si>
  <si>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</si>
  <si>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</si>
  <si>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</si>
  <si>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</si>
  <si>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</si>
  <si>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</si>
  <si>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</si>
  <si>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</si>
  <si>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</si>
  <si>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</si>
  <si>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</si>
  <si>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</si>
  <si>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</si>
  <si>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</si>
  <si>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</si>
  <si>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</si>
  <si>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</si>
  <si>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</si>
  <si>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</si>
  <si>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</si>
  <si>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</si>
  <si>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</si>
  <si>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</si>
  <si>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</si>
  <si>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</si>
  <si>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</si>
  <si>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</si>
  <si>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</si>
  <si>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</si>
  <si>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</si>
  <si>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</si>
  <si>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</si>
  <si>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</si>
  <si>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</si>
  <si>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</si>
  <si>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</si>
  <si>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</si>
  <si>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</si>
  <si>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</si>
  <si>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</si>
  <si>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</si>
  <si>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</si>
  <si>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</si>
  <si>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</si>
  <si>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</si>
  <si>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</si>
  <si>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</si>
  <si>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</si>
  <si>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</si>
  <si>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</si>
  <si>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</si>
  <si>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</si>
  <si>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</si>
  <si>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</si>
  <si>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</si>
  <si>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</si>
  <si>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</si>
  <si>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</si>
  <si>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</si>
  <si>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</si>
  <si>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</si>
  <si>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</si>
  <si>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</si>
  <si>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</si>
  <si>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</si>
  <si>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</si>
  <si>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</si>
  <si>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</si>
  <si>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</si>
  <si>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</si>
  <si>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</si>
  <si>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</si>
  <si>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</si>
  <si>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</si>
  <si>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</si>
  <si>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</si>
  <si>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</si>
  <si>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</si>
  <si>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</si>
  <si>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</si>
  <si>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</si>
  <si>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</si>
  <si>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</si>
  <si>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</si>
  <si>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</si>
  <si>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</si>
  <si>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</si>
  <si>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</si>
  <si>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</si>
  <si>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</si>
  <si>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</si>
  <si>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</si>
  <si>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</si>
  <si>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</si>
  <si>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</si>
  <si>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</si>
  <si>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</si>
  <si>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</si>
  <si>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</si>
  <si>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</si>
  <si>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</si>
  <si>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</si>
  <si>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</si>
  <si>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</si>
  <si>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</si>
  <si>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</si>
  <si>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</si>
  <si>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</si>
  <si>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</si>
  <si>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</si>
  <si>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</si>
  <si>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</si>
  <si>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</si>
  <si>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</si>
  <si>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</si>
  <si>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</si>
  <si>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</si>
  <si>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</si>
  <si>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</si>
  <si>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</si>
  <si>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</si>
  <si>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</si>
  <si>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</si>
  <si>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</si>
  <si>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</si>
  <si>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</si>
  <si>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</si>
  <si>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</si>
  <si>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</si>
  <si>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</si>
  <si>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</si>
  <si>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</si>
  <si>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</si>
  <si>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</si>
  <si>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</si>
  <si>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</si>
  <si>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</si>
  <si>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</si>
  <si>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</si>
  <si>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</si>
  <si>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</si>
  <si>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</si>
  <si>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</si>
  <si>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</si>
  <si>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</si>
  <si>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</si>
  <si>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</si>
  <si>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</si>
  <si>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</si>
  <si>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</si>
  <si>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</si>
  <si>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</si>
  <si>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</si>
  <si>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</si>
  <si>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</si>
  <si>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</si>
  <si>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</si>
  <si>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</si>
  <si>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</si>
  <si>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</si>
  <si>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</si>
  <si>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</si>
  <si>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</si>
  <si>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</si>
  <si>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</si>
  <si>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</si>
  <si>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</si>
  <si>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</si>
  <si>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</si>
  <si>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</si>
  <si>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</si>
  <si>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</si>
  <si>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</si>
  <si>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</si>
  <si>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</si>
  <si>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</si>
  <si>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</si>
  <si>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</si>
  <si>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</si>
  <si>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</si>
  <si>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</si>
  <si>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</si>
  <si>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</si>
  <si>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</si>
  <si>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</si>
  <si>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</si>
  <si>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</si>
  <si>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</si>
  <si>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</si>
  <si>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</si>
  <si>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</si>
  <si>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</si>
  <si>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</si>
  <si>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</si>
  <si>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</si>
  <si>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</si>
  <si>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</si>
  <si>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</si>
  <si>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</si>
  <si>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</si>
  <si>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</si>
  <si>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</si>
  <si>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</si>
  <si>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</si>
  <si>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</si>
  <si>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</si>
  <si>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</si>
  <si>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</si>
  <si>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</si>
  <si>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</si>
  <si>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</si>
  <si>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</si>
  <si>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</si>
  <si>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</si>
  <si>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</si>
  <si>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</si>
  <si>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</si>
  <si>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</si>
  <si>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</si>
  <si>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</si>
  <si>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</si>
  <si>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</si>
  <si>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</si>
  <si>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</si>
  <si>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</si>
  <si>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</si>
  <si>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</si>
  <si>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</si>
  <si>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</si>
  <si>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</si>
  <si>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</si>
  <si>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</si>
  <si>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</si>
  <si>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</si>
  <si>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</si>
  <si>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</si>
  <si>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</si>
  <si>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</si>
  <si>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</si>
  <si>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</si>
  <si>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</si>
  <si>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</si>
  <si>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</si>
  <si>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</si>
  <si>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</si>
  <si>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</si>
  <si>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</si>
  <si>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</si>
  <si>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</si>
  <si>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</si>
  <si>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</si>
  <si>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</si>
  <si>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</si>
  <si>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</si>
  <si>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</si>
  <si>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</si>
  <si>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</si>
  <si>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</si>
  <si>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</si>
  <si>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</si>
  <si>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</si>
  <si>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</si>
  <si>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</si>
  <si>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</si>
  <si>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</si>
  <si>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</si>
  <si>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</si>
  <si>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</si>
  <si>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</si>
  <si>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</si>
  <si>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</si>
  <si>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</si>
  <si>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</si>
  <si>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</si>
  <si>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</si>
  <si>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</si>
  <si>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</si>
  <si>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</si>
  <si>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</si>
  <si>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</si>
  <si>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</si>
  <si>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</si>
  <si>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</si>
  <si>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</si>
  <si>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</si>
  <si>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</si>
  <si>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</si>
  <si>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</si>
  <si>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</si>
  <si>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</si>
  <si>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</si>
  <si>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</si>
  <si>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</si>
  <si>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</si>
  <si>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</si>
  <si>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</si>
  <si>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</si>
  <si>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</si>
  <si>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</si>
  <si>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</si>
  <si>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</si>
  <si>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</si>
  <si>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</si>
  <si>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</si>
  <si>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</si>
  <si>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</si>
  <si>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</si>
  <si>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</si>
  <si>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</si>
  <si>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</si>
  <si>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</si>
  <si>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</si>
  <si>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</si>
  <si>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</si>
  <si>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</si>
  <si>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</si>
  <si>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</si>
  <si>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</si>
  <si>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</si>
  <si>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</si>
  <si>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</si>
  <si>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</si>
  <si>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</si>
  <si>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</si>
  <si>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</si>
  <si>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</si>
  <si>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</si>
  <si>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</si>
  <si>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</si>
  <si>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</si>
  <si>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</si>
  <si>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</si>
  <si>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</si>
  <si>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</si>
  <si>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</si>
  <si>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</si>
  <si>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</si>
  <si>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</si>
  <si>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</si>
  <si>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</si>
  <si>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</si>
  <si>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</si>
  <si>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</si>
  <si>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</si>
  <si>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</si>
  <si>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</si>
  <si>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</si>
  <si>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</si>
  <si>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</si>
  <si>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</si>
  <si>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</si>
  <si>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</si>
  <si>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</si>
  <si>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</si>
  <si>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</si>
  <si>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</si>
  <si>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</si>
  <si>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</si>
  <si>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</si>
  <si>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</si>
  <si>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</si>
  <si>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</si>
  <si>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</si>
  <si>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</si>
  <si>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</si>
  <si>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</si>
  <si>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</si>
  <si>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</si>
  <si>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</si>
  <si>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</si>
  <si>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</si>
  <si>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</si>
  <si>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</si>
  <si>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</si>
  <si>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</si>
  <si>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</si>
  <si>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</si>
  <si>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</si>
  <si>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</si>
  <si>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</si>
  <si>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</si>
  <si>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</si>
  <si>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</si>
  <si>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</si>
  <si>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</si>
  <si>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</si>
  <si>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</si>
  <si>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</si>
  <si>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</si>
  <si>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</si>
  <si>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</si>
  <si>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</si>
  <si>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</si>
  <si>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</si>
  <si>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</si>
  <si>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</si>
  <si>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</si>
  <si>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</si>
  <si>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</si>
  <si>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</si>
  <si>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</si>
  <si>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</si>
  <si>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</si>
  <si>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</si>
  <si>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</si>
  <si>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</si>
  <si>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</si>
  <si>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</si>
  <si>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</si>
  <si>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</si>
  <si>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</si>
  <si>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</si>
  <si>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</si>
  <si>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</si>
  <si>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</si>
  <si>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</si>
  <si>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</si>
  <si>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</si>
  <si>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</si>
  <si>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</si>
  <si>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</si>
  <si>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</si>
  <si>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</si>
  <si>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</si>
  <si>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</si>
  <si>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</si>
  <si>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</si>
  <si>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</si>
  <si>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</si>
  <si>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</si>
  <si>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</si>
  <si>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</si>
  <si>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</si>
  <si>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</si>
  <si>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</si>
  <si>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</si>
  <si>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</si>
  <si>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</si>
  <si>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</si>
  <si>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</si>
  <si>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</si>
  <si>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</si>
  <si>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</si>
  <si>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</si>
  <si>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</si>
  <si>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</si>
  <si>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</si>
  <si>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</si>
  <si>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</si>
  <si>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</si>
  <si>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</si>
  <si>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</si>
  <si>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</si>
  <si>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</si>
  <si>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</si>
  <si>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</si>
  <si>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</si>
  <si>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</si>
  <si>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</si>
  <si>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</si>
  <si>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</si>
  <si>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</si>
  <si>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</si>
  <si>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</si>
  <si>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</si>
  <si>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</si>
  <si>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</si>
  <si>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</si>
  <si>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</si>
  <si>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</si>
  <si>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</si>
  <si>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</si>
  <si>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</si>
  <si>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</si>
  <si>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</si>
  <si>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</si>
  <si>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</si>
  <si>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</si>
  <si>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</si>
  <si>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</si>
  <si>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</si>
  <si>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</si>
  <si>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</si>
  <si>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</si>
  <si>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</si>
  <si>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</si>
  <si>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</si>
  <si>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</si>
  <si>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</si>
  <si>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</si>
  <si>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</si>
  <si>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</si>
  <si>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</si>
  <si>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</si>
  <si>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</si>
  <si>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</si>
  <si>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</si>
  <si>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</si>
  <si>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</si>
  <si>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</si>
  <si>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</si>
  <si>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</si>
  <si>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</si>
  <si>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</si>
  <si>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</si>
  <si>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</si>
  <si>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</si>
  <si>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</si>
  <si>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</si>
  <si>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</si>
  <si>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</si>
  <si>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</si>
  <si>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</si>
  <si>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</si>
  <si>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</si>
  <si>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</si>
  <si>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</si>
  <si>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</si>
  <si>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</si>
  <si>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</si>
  <si>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</si>
  <si>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</si>
  <si>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</si>
  <si>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</si>
  <si>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</si>
  <si>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</si>
  <si>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</si>
  <si>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</si>
  <si>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</si>
  <si>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</si>
  <si>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</si>
  <si>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</si>
  <si>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</si>
  <si>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</si>
  <si>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</si>
  <si>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</si>
  <si>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</si>
  <si>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</si>
  <si>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</si>
  <si>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</si>
  <si>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</si>
  <si>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</si>
  <si>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</si>
  <si>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</si>
  <si>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</si>
  <si>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</si>
  <si>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</si>
  <si>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</si>
  <si>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</si>
  <si>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</si>
  <si>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</si>
  <si>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</si>
  <si>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</si>
  <si>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</si>
  <si>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</si>
  <si>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</si>
  <si>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</si>
  <si>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</si>
  <si>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</si>
  <si>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</si>
  <si>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</si>
  <si>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</si>
  <si>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</si>
  <si>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</si>
  <si>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</si>
  <si>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</si>
  <si>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</si>
  <si>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</si>
  <si>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</si>
  <si>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</si>
  <si>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</si>
  <si>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</si>
  <si>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</si>
  <si>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</si>
  <si>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</si>
  <si>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</si>
  <si>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</si>
  <si>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</si>
  <si>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</si>
  <si>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</si>
  <si>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</si>
  <si>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</si>
  <si>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</si>
  <si>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</si>
  <si>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</si>
  <si>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</si>
  <si>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</si>
  <si>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</si>
  <si>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</si>
  <si>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</si>
  <si>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</si>
  <si>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</si>
  <si>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</si>
  <si>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</si>
  <si>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</si>
  <si>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</si>
  <si>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</si>
  <si>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</si>
  <si>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</si>
  <si>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</si>
  <si>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</si>
  <si>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</si>
  <si>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</si>
  <si>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</si>
  <si>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</si>
  <si>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</si>
  <si>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</si>
  <si>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</si>
  <si>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</si>
  <si>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</si>
  <si>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</si>
  <si>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</si>
  <si>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</si>
  <si>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</si>
  <si>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</si>
  <si>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</si>
  <si>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</si>
  <si>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</si>
  <si>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</si>
  <si>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</si>
  <si>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</si>
  <si>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</si>
  <si>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</si>
  <si>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</si>
  <si>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</si>
  <si>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</si>
  <si>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</si>
  <si>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</si>
  <si>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</si>
  <si>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</si>
  <si>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</si>
  <si>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</si>
  <si>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</si>
  <si>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</si>
  <si>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</si>
  <si>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</si>
  <si>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</si>
  <si>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</si>
  <si>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</si>
  <si>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</si>
  <si>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</si>
  <si>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</si>
  <si>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</si>
  <si>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</si>
  <si>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</si>
  <si>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</si>
  <si>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</si>
  <si>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</si>
  <si>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</si>
  <si>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</si>
  <si>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</si>
  <si>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</si>
  <si>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</si>
  <si>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</si>
  <si>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</si>
  <si>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</si>
  <si>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</si>
  <si>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</si>
  <si>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</si>
  <si>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</si>
  <si>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</si>
  <si>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</si>
  <si>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</si>
  <si>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</si>
  <si>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</si>
  <si>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</si>
  <si>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</si>
  <si>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</si>
  <si>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</si>
  <si>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</si>
  <si>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</si>
  <si>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</si>
  <si>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</si>
  <si>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</si>
  <si>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</si>
  <si>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</si>
  <si>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</si>
  <si>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</si>
  <si>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</si>
  <si>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</si>
  <si>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</si>
  <si>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</si>
  <si>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</si>
  <si>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</si>
  <si>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</si>
  <si>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</si>
  <si>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</si>
  <si>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</si>
  <si>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</si>
  <si>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</si>
  <si>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</si>
  <si>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</si>
  <si>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</si>
  <si>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</si>
  <si>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</si>
  <si>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</si>
  <si>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</si>
  <si>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</si>
  <si>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</si>
  <si>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</si>
  <si>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</si>
  <si>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</si>
  <si>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</si>
  <si>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</si>
  <si>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</si>
  <si>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</si>
  <si>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</si>
  <si>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</si>
  <si>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</si>
  <si>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</si>
  <si>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</si>
  <si>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</si>
  <si>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</si>
  <si>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</si>
  <si>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</si>
  <si>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</si>
  <si>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</si>
  <si>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</si>
  <si>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</si>
  <si>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</si>
  <si>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</si>
  <si>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</si>
  <si>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</si>
  <si>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</si>
  <si>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</si>
  <si>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</si>
  <si>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</si>
  <si>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</si>
  <si>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</si>
  <si>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</si>
  <si>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</si>
  <si>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</si>
  <si>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</si>
  <si>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</si>
  <si>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</si>
  <si>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</si>
  <si>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</si>
  <si>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</si>
  <si>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</si>
  <si>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</si>
  <si>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</si>
  <si>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</si>
  <si>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</si>
  <si>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</si>
  <si>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</si>
  <si>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</si>
  <si>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</si>
  <si>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</si>
  <si>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</si>
  <si>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</si>
  <si>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</si>
  <si>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</si>
  <si>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</si>
  <si>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</si>
  <si>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</si>
  <si>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</si>
  <si>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</si>
  <si>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</si>
  <si>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</si>
  <si>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</si>
  <si>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</si>
  <si>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</si>
  <si>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</si>
  <si>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</si>
  <si>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</si>
  <si>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</si>
  <si>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</si>
  <si>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</si>
  <si>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</si>
  <si>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</si>
  <si>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</si>
  <si>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</si>
  <si>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</si>
  <si>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</si>
  <si>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</si>
  <si>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</si>
  <si>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</si>
  <si>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</si>
  <si>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</si>
  <si>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</si>
  <si>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</si>
  <si>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</si>
  <si>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</si>
  <si>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</si>
  <si>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</si>
  <si>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</si>
  <si>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</si>
  <si>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</si>
  <si>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</si>
  <si>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PCM-20251122-00000673</t>
  </si>
  <si>
    <t>ETA30min</t>
  </si>
  <si>
    <t>PCM-20251122-00000743</t>
  </si>
  <si>
    <t>ETA 20min</t>
  </si>
  <si>
    <t>PCM-20251122-00000747</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</si>
  <si>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</si>
  <si>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</si>
  <si>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</si>
  <si>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</si>
  <si>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</si>
  <si>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</si>
  <si>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</si>
  <si>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</si>
  <si>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</si>
  <si>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</si>
  <si>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</si>
  <si>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</si>
  <si>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</si>
  <si>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</si>
  <si>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</si>
  <si>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</si>
  <si>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</si>
  <si>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</si>
  <si>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</si>
  <si>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</si>
  <si>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</si>
  <si>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</si>
  <si>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</si>
  <si>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</si>
  <si>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</si>
  <si>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</si>
  <si>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</si>
  <si>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</si>
  <si>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</si>
  <si>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</si>
  <si>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</si>
  <si>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</si>
  <si>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</si>
  <si>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</si>
  <si>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</si>
  <si>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</si>
  <si>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</si>
  <si>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</si>
  <si>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</si>
  <si>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</si>
  <si>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</si>
  <si>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</si>
  <si>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</si>
  <si>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</si>
  <si>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</si>
  <si>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</si>
  <si>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</si>
  <si>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</si>
  <si>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</si>
  <si>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</si>
  <si>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</si>
  <si>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</si>
  <si>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</si>
  <si>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</si>
  <si>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</si>
  <si>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</si>
  <si>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</si>
  <si>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</si>
  <si>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</si>
  <si>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</si>
  <si>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</si>
  <si>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</si>
  <si>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</si>
  <si>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</si>
  <si>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</si>
  <si>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</si>
  <si>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</si>
  <si>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</si>
  <si>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</si>
  <si>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</si>
  <si>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</si>
  <si>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</si>
  <si>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</si>
  <si>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</si>
  <si>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</si>
  <si>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</si>
  <si>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</si>
  <si>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</si>
  <si>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</si>
  <si>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</si>
  <si>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</si>
  <si>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</si>
  <si>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</si>
  <si>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</si>
  <si>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</si>
  <si>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PCM-20251122-00000712</t>
  </si>
  <si>
    <t>ETA 15 mins</t>
  </si>
  <si>
    <t>PCM-20251122-00000774</t>
  </si>
  <si>
    <t>ETA 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</si>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</sst>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7" totalsRowShown="0" headerRowDxfId="64" dataDxfId="63" headerRowBorderDxfId="61" tableBorderDxfId="62">
  <autoFilter ref="A1:L96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1" totalsRowShown="0" headerRowDxfId="48" dataDxfId="47" headerRowBorderDxfId="45" tableBorderDxfId="46" totalsRowBorderDxfId="44">
  <autoFilter ref="A1:L4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 totalsRowShown="0" headerRowDxfId="15" dataDxfId="14" headerRowBorderDxfId="12" tableBorderDxfId="13">
  <autoFilter ref="A1:L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F12" sqref="F12"/>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320.6150983796324</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11638</v>
      </c>
      <c r="E3" s="63" t="s">
        <v>39021</v>
      </c>
      <c r="F3" s="143">
        <v>45983.481435185182</v>
      </c>
      <c r="G3" s="144">
        <f ca="1">IFERROR(NOW()-F3,"-")</f>
        <v>8.2089120376622304E-2</v>
      </c>
      <c r="H3" s="143">
        <v>45983.472187500003</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20851</v>
      </c>
      <c r="E4" s="63" t="s">
        <v>39021</v>
      </c>
      <c r="F4" s="143">
        <v>45983.524421296293</v>
      </c>
      <c r="G4" s="144">
        <f ca="1">IFERROR(NOW()-F4,"-")</f>
        <v>3.9103009265090805E-2</v>
      </c>
      <c r="H4" s="143">
        <v>45983.519479166665</v>
      </c>
      <c r="I4" s="141" t="str">
        <f>IFERROR(VLOOKUP(D4,DB!A:F,6,0),"")</f>
        <v>SCECO</v>
      </c>
      <c r="J4" s="141" t="str">
        <f>IFERROR(VLOOKUP(D4,DB!A:G,7,0),"")</f>
        <v>Weak</v>
      </c>
      <c r="K4" s="145" t="s">
        <v>39026</v>
      </c>
      <c r="L4" s="146" t="str">
        <f>IFERROR(VLOOKUP(D4,DB!A:I,9,0),"")</f>
        <v>Latis</v>
      </c>
    </row>
    <row r="5" spans="1:15" ht="15" customHeight="1">
      <c r="A5" s="140" t="s">
        <v>39027</v>
      </c>
      <c r="B5" s="141" t="str">
        <f>IFERROR(VLOOKUP(D5,DB!A:K,11,0),"")</f>
        <v>R1</v>
      </c>
      <c r="C5" s="141">
        <v>1</v>
      </c>
      <c r="D5" s="133" t="s">
        <v>12662</v>
      </c>
      <c r="E5" s="63" t="s">
        <v>39021</v>
      </c>
      <c r="F5" s="143">
        <v>45983.52621527778</v>
      </c>
      <c r="G5" s="144">
        <f ca="1">IFERROR(NOW()-F5,"-")</f>
        <v>3.7309027778974269E-2</v>
      </c>
      <c r="H5" s="143">
        <v>45983.521157407406</v>
      </c>
      <c r="I5" s="141" t="str">
        <f>IFERROR(VLOOKUP(D5,DB!A:F,6,0),"")</f>
        <v>Generator-SG</v>
      </c>
      <c r="J5" s="141" t="str">
        <f>IFERROR(VLOOKUP(D5,DB!A:G,7,0),"")</f>
        <v>Dead</v>
      </c>
      <c r="K5" s="145" t="s">
        <v>39028</v>
      </c>
      <c r="L5" s="146" t="str">
        <f>IFERROR(VLOOKUP(D5,DB!A:I,9,0),"")</f>
        <v>Latis</v>
      </c>
    </row>
    <row r="6" spans="1:15" ht="15" customHeight="1">
      <c r="A6" s="140"/>
      <c r="B6" s="141" t="str">
        <f>IFERROR(VLOOKUP(D6,DB!A:K,11,0),"")</f>
        <v/>
      </c>
      <c r="C6" s="141"/>
      <c r="D6" s="133"/>
      <c r="E6" s="142"/>
      <c r="F6" s="143"/>
      <c r="G6" s="144">
        <f ca="1">IFERROR(NOW()-F6,"-")</f>
        <v>45983.563524305559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45983.563524305559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45983.563524305559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45983.563524305559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45983.563524305559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45983.563524305559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45983.563524305559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45983.563524305559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45983.563524305559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45983.563524305559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45983.563524305559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45983.563524305559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45983.563524305559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45983.563524305559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45983.563524305559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45983.563524305559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45983.563524305559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45983.563524305559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45983.563524305559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45983.563524305559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45983.563524305559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45983.563524305559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45983.563524305559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45983.563524305559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45983.563524305559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45983.563524305559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45983.563524305559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45983.563524305559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45983.563524305559</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45983.563524305559</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45983.563524305559</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45983.563524305559</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45983.563524305559</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45983.563524305559</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45983.563524305559</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45983.563524305559</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45983.563524305559</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45983.563524305559</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45983.563524305559</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45983.563524305559</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45983.563524305559</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45983.563524305559</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33F03233-5FEB-4A51-94B3-39204E62FE09}"/>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39029</v>
      </c>
      <c r="N1" s="87" t="s">
        <v>39030</v>
      </c>
      <c r="O1" s="87" t="s">
        <v>39031</v>
      </c>
      <c r="P1" s="87" t="s">
        <v>39032</v>
      </c>
      <c r="Q1" s="87" t="s">
        <v>39033</v>
      </c>
      <c r="R1" s="87" t="s">
        <v>39034</v>
      </c>
      <c r="S1" s="87" t="s">
        <v>39035</v>
      </c>
      <c r="T1" s="87" t="s">
        <v>39036</v>
      </c>
      <c r="U1" s="87" t="s">
        <v>39037</v>
      </c>
      <c r="V1" s="87" t="s">
        <v>39038</v>
      </c>
      <c r="W1" s="87" t="s">
        <v>39039</v>
      </c>
      <c r="X1" s="87" t="s">
        <v>39040</v>
      </c>
      <c r="Y1" s="87" t="s">
        <v>39041</v>
      </c>
      <c r="Z1" s="87" t="s">
        <v>39042</v>
      </c>
      <c r="AA1" s="87" t="s">
        <v>39043</v>
      </c>
      <c r="AB1" s="87" t="s">
        <v>39044</v>
      </c>
      <c r="AC1" s="87" t="s">
        <v>39045</v>
      </c>
      <c r="AD1" s="87" t="s">
        <v>39046</v>
      </c>
      <c r="AE1" s="87" t="s">
        <v>39047</v>
      </c>
      <c r="AF1" s="87" t="s">
        <v>39048</v>
      </c>
      <c r="AG1" s="87" t="s">
        <v>39049</v>
      </c>
      <c r="AH1" s="87" t="s">
        <v>39050</v>
      </c>
      <c r="AI1" s="87" t="s">
        <v>39051</v>
      </c>
      <c r="AJ1" s="87" t="s">
        <v>39052</v>
      </c>
      <c r="AK1" s="87" t="s">
        <v>39053</v>
      </c>
      <c r="AL1" s="87" t="s">
        <v>39054</v>
      </c>
      <c r="AM1" s="87" t="s">
        <v>39055</v>
      </c>
      <c r="AN1" s="87" t="s">
        <v>39056</v>
      </c>
      <c r="AO1" s="87" t="s">
        <v>39057</v>
      </c>
      <c r="AP1" s="87" t="s">
        <v>39058</v>
      </c>
      <c r="AQ1" s="87" t="s">
        <v>39059</v>
      </c>
      <c r="AR1" s="87" t="s">
        <v>39060</v>
      </c>
      <c r="AS1" s="87" t="s">
        <v>39061</v>
      </c>
      <c r="AT1" s="87" t="s">
        <v>39062</v>
      </c>
      <c r="AU1" s="87" t="s">
        <v>39063</v>
      </c>
      <c r="AV1" s="87" t="s">
        <v>39064</v>
      </c>
      <c r="AW1" s="87" t="s">
        <v>39065</v>
      </c>
      <c r="AX1" s="87" t="s">
        <v>39066</v>
      </c>
      <c r="AY1" s="87" t="s">
        <v>39067</v>
      </c>
      <c r="AZ1" s="87" t="s">
        <v>39068</v>
      </c>
      <c r="BA1" s="87" t="s">
        <v>39069</v>
      </c>
      <c r="BB1" s="87" t="s">
        <v>39070</v>
      </c>
      <c r="BC1" s="87" t="s">
        <v>39071</v>
      </c>
      <c r="BD1" s="87" t="s">
        <v>39072</v>
      </c>
      <c r="BE1" s="87" t="s">
        <v>39073</v>
      </c>
      <c r="BF1" s="87" t="s">
        <v>39074</v>
      </c>
      <c r="BG1" s="87" t="s">
        <v>39075</v>
      </c>
      <c r="BH1" s="87" t="s">
        <v>39076</v>
      </c>
      <c r="BI1" s="87" t="s">
        <v>39077</v>
      </c>
      <c r="BJ1" s="87" t="s">
        <v>39078</v>
      </c>
      <c r="BK1" s="87" t="s">
        <v>39079</v>
      </c>
      <c r="BL1" s="87" t="s">
        <v>39080</v>
      </c>
      <c r="BM1" s="87" t="s">
        <v>39081</v>
      </c>
      <c r="BN1" s="87" t="s">
        <v>39082</v>
      </c>
      <c r="BO1" s="87" t="s">
        <v>39083</v>
      </c>
      <c r="BP1" s="87" t="s">
        <v>39084</v>
      </c>
      <c r="BQ1" s="87" t="s">
        <v>39085</v>
      </c>
      <c r="BR1" s="87" t="s">
        <v>39086</v>
      </c>
      <c r="BS1" s="87" t="s">
        <v>39087</v>
      </c>
      <c r="BT1" s="87" t="s">
        <v>39088</v>
      </c>
      <c r="BU1" s="87" t="s">
        <v>39089</v>
      </c>
      <c r="BV1" s="87" t="s">
        <v>39090</v>
      </c>
      <c r="BW1" s="87" t="s">
        <v>39091</v>
      </c>
      <c r="BX1" s="87" t="s">
        <v>39092</v>
      </c>
      <c r="BY1" s="87" t="s">
        <v>39093</v>
      </c>
      <c r="BZ1" s="87" t="s">
        <v>39094</v>
      </c>
      <c r="CA1" s="87" t="s">
        <v>39095</v>
      </c>
      <c r="CB1" s="87" t="s">
        <v>39096</v>
      </c>
      <c r="CC1" s="87" t="s">
        <v>39097</v>
      </c>
      <c r="CD1" s="87" t="s">
        <v>39098</v>
      </c>
      <c r="CE1" s="87" t="s">
        <v>39099</v>
      </c>
      <c r="CF1" s="87" t="s">
        <v>39100</v>
      </c>
      <c r="CG1" s="87" t="s">
        <v>39101</v>
      </c>
      <c r="CH1" s="87" t="s">
        <v>39102</v>
      </c>
      <c r="CI1" s="87" t="s">
        <v>39103</v>
      </c>
      <c r="CJ1" s="87" t="s">
        <v>39104</v>
      </c>
    </row>
    <row r="2" spans="1:88" s="127" customFormat="1" ht="31.5" customHeight="1">
      <c r="A2" s="61" t="s">
        <v>39105</v>
      </c>
      <c r="B2" s="61" t="s">
        <v>27</v>
      </c>
      <c r="C2" s="61">
        <v>1</v>
      </c>
      <c r="D2" s="61" t="s">
        <v>19542</v>
      </c>
      <c r="E2" s="84" t="s">
        <v>39106</v>
      </c>
      <c r="F2" s="74">
        <v>45322.056979166664</v>
      </c>
      <c r="G2" s="75" t="s">
        <v>39107</v>
      </c>
      <c r="H2" s="86">
        <v>45322.050729166665</v>
      </c>
      <c r="I2" s="61" t="s">
        <v>88</v>
      </c>
      <c r="J2" s="61" t="s">
        <v>65</v>
      </c>
      <c r="K2" s="85"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4" t="s">
        <v>39021</v>
      </c>
      <c r="F3" s="74">
        <v>45824.999837962961</v>
      </c>
      <c r="G3" s="75">
        <f t="shared" ref="G3" ca="1" si="0">IFERROR(NOW()-F3,"-")</f>
        <v>158.56368634259707</v>
      </c>
      <c r="H3" s="74">
        <v>45824.993587962963</v>
      </c>
      <c r="I3" s="61" t="str">
        <f>IFERROR(VLOOKUP(D3,DB!A:F,6,0),"")</f>
        <v>Generator-SG</v>
      </c>
      <c r="J3" s="61" t="str">
        <f>IFERROR(VLOOKUP(D3,DB!A:G,7,0),"")</f>
        <v>Good</v>
      </c>
      <c r="K3" s="85"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45983.563524305559</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45983.563524305559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45983.563524305559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45983.563524305559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45983.563524305559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45983.563524305559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45983.563524305559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45983.563524305559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45983.563524305559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45983.563524305559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45983.563524305559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45983.563524305559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45983.563524305559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45983.563524305559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45983.563524305559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45983.563524305559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45983.563524305559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45983.563524305559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45983.563524305559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45983.563524305559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45983.563524305559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45983.563524305559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45983.563524305559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45983.563524305559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45983.563524305559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45983.563524305559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45983.563524305559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45983.563524305559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45983.563524305559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45983.563524305559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45983.563524305559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45983.563524305559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45983.563524305559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45983.563524305559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45983.563524305559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45983.563524305559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45983.563524305559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45983.563524305559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45983.563524305559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45983.563524305559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45983.563524305559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45983.563524305559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45983.563524305559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45983.563524305559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45983.563524305559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45983.563524305559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45983.563524305559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45983.563524305559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45983.563524305559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45983.563524305559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45983.563524305559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45983.563524305559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45983.563524305559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45983.563524305559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45983.563524305559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45983.563524305559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45983.563524305559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45983.563524305559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45983.563524305559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45983.563524305559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45983.563524305559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45983.563524305559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45983.563524305559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45983.563524305559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45983.563524305559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45983.563524305559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45983.563524305559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45983.563524305559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45983.563524305559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45983.563524305559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45983.563524305559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45983.563524305559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45983.563524305559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45983.563524305559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45983.563524305559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45983.563524305559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45983.563524305559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45983.563524305559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45983.563524305559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45983.563524305559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45983.563524305559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45983.563524305559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45983.563524305559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45983.563524305559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45983.563524305559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45983.563524305559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45983.563524305559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45983.563524305559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45983.563524305559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45983.563524305559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45983.563524305559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45983.563524305559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45983.563524305559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45983.563524305559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45983.563524305559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45983.563524305559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45983.563524305559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45983.563524305559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45983.563524305559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45983.563524305559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45983.563524305559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45983.563524305559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45983.563524305559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45983.563524305559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45983.563524305559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45983.563524305559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45983.563524305559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45983.563524305559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45983.563524305559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45983.563524305559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45983.563524305559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45983.563524305559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45983.563524305559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45983.563524305559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45983.563524305559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45983.563524305559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45983.563524305559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45983.563524305559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45983.563524305559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45983.563524305559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45983.563524305559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45983.563524305559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45983.563524305559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45983.563524305559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45983.563524305559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45983.563524305559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45983.563524305559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45983.563524305559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45983.563524305559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45983.563524305559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45983.563524305559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45983.563524305559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45983.563524305559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45983.563524305559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45983.563524305559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45983.563524305559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45983.563524305559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45983.563524305559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45983.563524305559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45983.563524305559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45983.563524305559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45983.563524305559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45983.563524305559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45983.563524305559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45983.563524305559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45983.563524305559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45983.563524305559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45983.563524305559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45983.563524305559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45983.563524305559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45983.563524305559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45983.563524305559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45983.563524305559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45983.563524305559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45983.563524305559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45983.563524305559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7"/>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6" ca="1" si="0">IFERROR(NOW()-F2,"-")</f>
        <v>45983.563524305559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45983.563524305559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45983.563524305559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45983.563524305559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45983.563524305559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45983.563524305559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45983.563524305559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45983.563524305559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45983.563524305559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45983.563524305559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45983.563524305559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45983.563524305559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45983.563524305559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45983.563524305559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45983.563524305559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45983.563524305559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45983.563524305559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45983.563524305559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45983.563524305559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45983.563524305559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45983.563524305559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45983.563524305559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45983.563524305559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45983.563524305559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45983.563524305559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45983.563524305559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45983.563524305559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45983.563524305559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45983.563524305559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45983.563524305559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45983.563524305559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45983.563524305559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45983.563524305559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45983.563524305559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45983.563524305559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45983.563524305559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45983.563524305559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45983.563524305559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45983.563524305559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45983.563524305559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45983.563524305559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45983.563524305559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45983.563524305559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45983.563524305559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45983.563524305559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45983.563524305559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45983.563524305559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45983.563524305559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45983.563524305559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45983.563524305559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45983.563524305559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45983.563524305559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45983.563524305559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45983.563524305559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45983.563524305559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45983.563524305559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45983.563524305559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45983.563524305559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45983.563524305559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45983.563524305559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45983.563524305559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45983.563524305559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45983.563524305559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45983.563524305559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45983.563524305559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45983.563524305559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45983.563524305559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45983.563524305559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45983.563524305559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45983.563524305559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45983.563524305559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45983.563524305559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45983.563524305559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45983.563524305559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45983.563524305559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45983.563524305559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45983.563524305559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45983.563524305559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45983.563524305559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45983.563524305559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45983.563524305559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45983.563524305559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45983.563524305559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45983.563524305559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45983.563524305559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45983.563524305559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45983.563524305559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45983.563524305559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45983.563524305559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45983.563524305559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45983.563524305559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45983.563524305559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45983.563524305559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45983.563524305559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45983.563524305559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45983.563524305559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45983.563524305559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45983.563524305559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45983.563524305559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45983.563524305559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45983.563524305559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45983.563524305559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45983.563524305559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45983.563524305559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45983.563524305559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45983.563524305559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45983.563524305559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45983.563524305559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45983.563524305559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45983.563524305559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45983.563524305559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45983.563524305559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45983.563524305559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45983.563524305559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45983.563524305559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45983.563524305559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45983.563524305559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45983.563524305559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45983.563524305559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45983.563524305559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45983.563524305559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45983.563524305559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45983.563524305559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45983.563524305559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45983.563524305559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45983.563524305559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45983.563524305559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45983.563524305559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45983.563524305559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45983.563524305559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45983.563524305559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45983.563524305559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45983.563524305559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45983.563524305559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45983.563524305559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45983.563524305559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45983.563524305559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45983.563524305559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45983.563524305559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45983.563524305559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45983.563524305559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45983.563524305559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45983.563524305559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45983.563524305559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45983.563524305559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45983.563524305559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45983.563524305559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45983.563524305559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45983.563524305559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45983.563524305559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45983.563524305559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45983.563524305559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45983.563524305559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45983.563524305559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45983.563524305559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45983.563524305559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45983.563524305559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45983.563524305559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45983.563524305559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45983.563524305559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45983.563524305559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45983.563524305559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45983.563524305559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45983.563524305559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45983.563524305559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45983.563524305559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45983.563524305559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45983.563524305559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45983.563524305559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45983.563524305559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45983.563524305559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45983.563524305559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45983.563524305559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45983.563524305559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45983.563524305559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45983.563524305559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45983.563524305559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45983.563524305559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45983.563524305559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45983.563524305559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45983.563524305559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45983.563524305559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45983.563524305559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45983.563524305559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45983.563524305559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45983.563524305559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45983.563524305559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45983.563524305559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45983.563524305559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45983.563524305559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45983.563524305559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45983.563524305559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45983.563524305559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45983.563524305559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45983.563524305559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45983.563524305559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45983.563524305559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45983.563524305559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45983.563524305559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45983.563524305559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45983.563524305559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45983.563524305559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45983.563524305559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45983.563524305559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45983.563524305559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45983.563524305559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45983.563524305559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45983.563524305559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45983.563524305559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45983.563524305559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45983.563524305559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45983.563524305559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45983.563524305559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45983.563524305559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45983.563524305559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45983.563524305559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45983.563524305559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45983.563524305559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45983.563524305559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45983.563524305559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45983.563524305559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45983.563524305559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45983.563524305559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45983.563524305559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45983.563524305559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45983.563524305559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45983.563524305559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45983.563524305559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45983.563524305559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45983.563524305559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45983.563524305559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45983.563524305559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45983.563524305559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45983.563524305559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45983.563524305559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45983.563524305559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45983.563524305559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45983.563524305559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45983.563524305559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45983.563524305559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45983.563524305559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45983.563524305559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45983.563524305559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45983.563524305559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45983.563524305559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45983.563524305559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45983.563524305559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45983.563524305559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45983.563524305559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45983.563524305559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45983.563524305559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45983.563524305559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45983.563524305559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45983.563524305559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45983.563524305559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45983.563524305559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45983.563524305559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45983.563524305559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45983.563524305559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45983.563524305559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45983.563524305559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45983.563524305559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45983.563524305559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45983.563524305559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45983.563524305559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45983.563524305559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45983.563524305559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45983.563524305559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45983.563524305559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45983.563524305559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45983.563524305559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45983.563524305559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45983.563524305559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45983.563524305559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45983.563524305559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45983.563524305559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45983.563524305559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45983.563524305559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45983.563524305559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45983.563524305559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45983.563524305559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45983.563524305559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45983.563524305559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45983.563524305559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45983.563524305559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45983.563524305559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45983.563524305559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45983.563524305559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45983.563524305559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45983.563524305559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45983.563524305559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45983.563524305559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45983.563524305559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45983.563524305559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45983.563524305559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45983.563524305559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45983.563524305559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45983.563524305559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45983.563524305559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45983.563524305559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45983.563524305559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45983.563524305559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45983.563524305559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45983.563524305559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45983.563524305559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45983.563524305559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45983.563524305559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45983.563524305559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45983.563524305559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45983.563524305559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45983.563524305559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45983.563524305559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45983.563524305559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45983.563524305559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45983.563524305559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45983.563524305559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45983.563524305559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45983.563524305559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45983.563524305559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45983.563524305559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45983.563524305559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45983.563524305559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45983.563524305559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45983.563524305559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45983.563524305559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45983.563524305559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45983.563524305559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45983.563524305559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45983.563524305559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45983.563524305559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45983.563524305559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45983.563524305559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45983.563524305559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45983.563524305559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45983.563524305559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45983.563524305559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45983.563524305559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45983.563524305559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45983.563524305559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45983.563524305559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45983.563524305559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45983.563524305559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45983.563524305559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45983.563524305559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45983.563524305559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45983.563524305559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45983.563524305559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45983.563524305559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45983.563524305559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45983.563524305559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45983.563524305559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45983.563524305559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45983.563524305559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45983.563524305559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45983.563524305559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45983.563524305559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45983.563524305559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45983.563524305559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45983.563524305559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45983.563524305559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45983.563524305559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45983.563524305559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45983.563524305559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45983.563524305559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45983.563524305559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45983.563524305559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45983.563524305559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45983.563524305559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45983.563524305559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45983.563524305559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45983.563524305559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45983.563524305559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45983.563524305559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45983.563524305559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45983.563524305559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45983.563524305559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45983.563524305559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45983.563524305559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45983.563524305559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45983.563524305559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45983.563524305559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45983.563524305559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45983.563524305559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45983.563524305559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45983.563524305559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45983.563524305559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45983.563524305559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45983.563524305559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45983.563524305559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45983.563524305559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45983.563524305559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45983.563524305559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45983.563524305559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45983.563524305559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45983.563524305559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45983.563524305559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45983.563524305559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45983.563524305559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45983.563524305559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45983.563524305559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45983.563524305559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45983.563524305559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45983.563524305559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45983.563524305559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45983.563524305559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45983.563524305559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45983.563524305559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45983.563524305559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45983.563524305559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45983.563524305559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45983.563524305559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45983.563524305559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45983.563524305559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45983.563524305559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45983.563524305559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45983.563524305559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45983.563524305559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45983.563524305559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45983.563524305559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45983.563524305559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45983.563524305559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45983.563524305559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45983.563524305559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45983.563524305559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45983.563524305559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45983.563524305559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45983.563524305559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45983.563524305559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45983.563524305559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45983.563524305559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45983.563524305559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45983.563524305559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45983.563524305559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45983.563524305559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45983.563524305559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45983.563524305559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45983.563524305559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45983.563524305559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45983.563524305559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45983.563524305559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45983.563524305559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45983.563524305559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45983.563524305559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45983.563524305559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45983.563524305559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45983.563524305559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45983.563524305559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45983.563524305559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45983.563524305559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45983.563524305559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45983.563524305559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45983.563524305559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45983.563524305559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45983.563524305559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45983.563524305559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45983.563524305559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45983.563524305559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45983.563524305559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45983.563524305559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45983.563524305559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45983.563524305559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45983.563524305559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45983.563524305559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45983.563524305559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45983.563524305559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45983.563524305559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45983.563524305559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45983.563524305559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45983.563524305559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45983.563524305559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45983.563524305559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45983.563524305559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45983.563524305559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45983.563524305559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45983.563524305559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45983.563524305559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45983.563524305559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45983.563524305559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45983.563524305559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45983.563524305559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45983.563524305559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45983.563524305559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45983.563524305559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45983.563524305559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45983.563524305559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45983.563524305559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45983.563524305559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45983.563524305559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45983.563524305559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45983.563524305559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45983.563524305559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45983.563524305559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45983.563524305559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45983.563524305559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45983.563524305559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45983.563524305559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45983.563524305559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45983.563524305559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45983.563524305559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45983.563524305559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45983.563524305559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45983.563524305559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45983.563524305559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45983.563524305559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45983.563524305559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45983.563524305559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45983.563524305559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45983.563524305559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45983.563524305559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45983.563524305559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45983.563524305559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45983.563524305559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45983.563524305559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45983.563524305559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45983.563524305559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45983.563524305559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45983.563524305559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45983.563524305559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45983.563524305559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45983.563524305559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45983.563524305559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45983.563524305559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45983.563524305559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45983.563524305559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45983.563524305559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45983.563524305559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45983.563524305559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45983.563524305559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45983.563524305559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45983.563524305559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45983.563524305559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45983.563524305559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45983.563524305559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45983.563524305559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45983.563524305559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45983.563524305559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45983.563524305559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45983.563524305559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45983.563524305559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45983.563524305559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45983.563524305559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45983.563524305559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45983.563524305559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45983.563524305559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45983.563524305559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45983.563524305559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45983.563524305559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45983.563524305559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45983.563524305559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45983.563524305559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45983.563524305559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45983.563524305559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45983.563524305559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45983.563524305559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45983.563524305559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45983.563524305559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45983.563524305559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45983.563524305559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45983.563524305559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45983.563524305559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45983.563524305559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45983.563524305559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45983.563524305559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45983.563524305559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45983.563524305559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45983.563524305559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45983.563524305559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45983.563524305559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45983.563524305559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45983.563524305559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45983.563524305559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45983.563524305559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45983.563524305559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45983.563524305559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45983.563524305559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45983.563524305559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45983.563524305559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45983.563524305559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45983.563524305559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45983.563524305559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45983.563524305559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45983.563524305559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45983.563524305559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45983.563524305559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45983.563524305559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45983.563524305559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45983.563524305559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45983.563524305559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45983.563524305559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45983.563524305559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45983.563524305559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45983.563524305559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45983.563524305559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45983.563524305559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45983.563524305559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45983.563524305559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45983.563524305559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45983.563524305559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45983.563524305559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45983.563524305559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45983.563524305559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45983.563524305559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45983.563524305559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45983.563524305559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45983.563524305559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45983.563524305559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45983.563524305559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45983.563524305559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45983.563524305559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45983.563524305559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45983.563524305559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45983.563524305559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45983.563524305559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45983.563524305559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45983.563524305559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45983.563524305559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45983.563524305559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45983.563524305559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45983.563524305559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45983.563524305559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45983.563524305559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45983.563524305559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45983.563524305559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45983.563524305559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45983.563524305559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45983.563524305559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45983.563524305559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45983.563524305559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45983.563524305559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45983.563524305559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45983.563524305559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45983.563524305559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45983.563524305559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45983.563524305559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45983.563524305559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45983.563524305559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45983.563524305559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45983.563524305559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45983.563524305559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45983.563524305559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45983.563524305559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45983.563524305559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45983.563524305559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45983.563524305559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45983.563524305559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45983.563524305559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45983.563524305559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45983.563524305559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45983.563524305559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45983.563524305559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45983.563524305559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45983.563524305559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45983.563524305559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45983.563524305559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45983.563524305559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45983.563524305559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45983.563524305559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45983.563524305559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45983.563524305559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45983.563524305559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45983.563524305559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45983.563524305559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45983.563524305559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45983.563524305559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45983.563524305559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45983.563524305559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45983.563524305559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45983.563524305559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45983.563524305559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45983.563524305559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45983.563524305559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45983.563524305559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45983.563524305559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45983.563524305559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45983.563524305559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45983.563524305559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45983.563524305559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45983.563524305559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45983.563524305559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45983.563524305559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45983.563524305559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45983.563524305559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45983.563524305559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45983.563524305559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45983.563524305559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45983.563524305559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45983.563524305559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45983.563524305559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45983.563524305559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45983.563524305559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45983.563524305559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45983.563524305559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45983.563524305559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45983.563524305559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45983.563524305559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45983.563524305559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45983.563524305559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45983.563524305559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45983.563524305559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45983.563524305559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45983.563524305559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45983.563524305559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45983.563524305559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45983.563524305559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45983.563524305559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45983.563524305559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45983.563524305559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45983.563524305559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45983.563524305559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45983.563524305559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45983.563524305559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45983.563524305559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45983.563524305559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45983.563524305559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45983.563524305559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45983.563524305559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45983.563524305559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45983.563524305559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45983.563524305559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45983.563524305559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45983.563524305559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45983.563524305559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45983.563524305559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45983.563524305559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45983.563524305559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45983.563524305559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45983.563524305559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45983.563524305559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45983.563524305559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45983.563524305559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45983.563524305559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45983.563524305559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45983.563524305559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45983.563524305559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45983.563524305559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45983.563524305559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45983.563524305559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45983.563524305559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45983.563524305559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45983.563524305559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45983.563524305559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45983.563524305559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45983.563524305559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45983.563524305559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45983.563524305559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45983.563524305559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45983.563524305559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45983.563524305559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45983.563524305559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45983.563524305559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45983.563524305559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45983.563524305559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45983.563524305559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45983.563524305559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45983.563524305559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45983.563524305559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45983.563524305559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45983.563524305559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45983.563524305559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45983.563524305559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45983.563524305559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45983.563524305559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45983.563524305559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45983.563524305559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45983.563524305559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45983.563524305559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45983.563524305559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45983.563524305559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45983.563524305559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45983.563524305559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45983.563524305559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45983.563524305559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45983.563524305559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45983.563524305559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45983.563524305559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45983.563524305559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45983.563524305559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45983.563524305559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45983.563524305559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45983.563524305559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45983.563524305559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45983.563524305559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45983.563524305559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45983.563524305559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45983.563524305559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45983.563524305559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45983.563524305559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45983.563524305559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45983.563524305559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45983.563524305559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45983.563524305559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45983.563524305559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45983.563524305559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45983.563524305559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45983.563524305559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45983.563524305559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45983.563524305559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45983.563524305559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45983.563524305559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45983.563524305559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45983.563524305559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45983.563524305559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45983.563524305559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45983.563524305559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45983.563524305559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45983.563524305559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45983.563524305559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45983.563524305559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45983.563524305559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45983.563524305559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45983.563524305559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45983.563524305559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45983.563524305559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45983.563524305559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45983.563524305559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45983.563524305559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45983.563524305559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45983.563524305559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45983.563524305559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45983.563524305559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45983.563524305559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45983.563524305559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45983.563524305559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45983.563524305559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45983.563524305559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45983.563524305559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45983.563524305559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45983.563524305559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45983.563524305559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45983.563524305559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45983.563524305559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45983.563524305559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45983.563524305559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45983.563524305559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45983.563524305559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45983.563524305559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45983.563524305559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45983.563524305559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45983.563524305559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45983.563524305559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45983.563524305559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45983.563524305559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45983.563524305559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45983.563524305559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45983.563524305559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45983.563524305559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45983.563524305559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45983.563524305559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45983.563524305559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45983.563524305559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45983.563524305559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45983.563524305559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45983.563524305559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45983.563524305559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45983.563524305559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45983.563524305559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45983.563524305559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45983.563524305559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45983.563524305559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45983.563524305559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45983.563524305559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45983.563524305559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45983.563524305559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45983.563524305559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45983.563524305559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45983.563524305559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45983.563524305559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45983.563524305559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45983.563524305559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45983.563524305559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45983.563524305559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45983.563524305559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45983.563524305559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45983.563524305559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45983.563524305559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45983.563524305559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45983.563524305559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45983.563524305559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45983.563524305559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45983.563524305559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45983.563524305559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45983.563524305559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45983.563524305559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45983.563524305559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45983.563524305559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45983.563524305559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45983.563524305559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45983.563524305559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45983.563524305559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45983.563524305559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45983.563524305559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45983.563524305559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45983.563524305559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45983.563524305559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45983.563524305559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45983.563524305559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45983.563524305559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45983.563524305559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45983.563524305559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45983.563524305559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45983.563524305559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45983.563524305559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45983.563524305559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45983.563524305559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45983.563524305559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45983.563524305559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45983.563524305559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45983.563524305559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45983.563524305559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45983.563524305559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45983.563524305559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45983.563524305559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45983.563524305559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45983.563524305559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45983.563524305559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45983.563524305559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45983.563524305559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45983.563524305559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45983.563524305559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45983.563524305559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45983.563524305559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45983.563524305559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45983.563524305559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45983.563524305559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45983.563524305559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45983.563524305559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45983.563524305559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45983.563524305559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45983.563524305559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45983.563524305559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45983.563524305559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45983.563524305559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45983.563524305559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45983.563524305559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45983.563524305559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45983.563524305559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45983.563524305559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45983.563524305559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45983.563524305559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45983.563524305559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45983.563524305559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45983.563524305559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45983.563524305559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45983.563524305559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45983.563524305559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45983.563524305559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45983.563524305559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45983.563524305559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45983.563524305559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45983.563524305559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45983.563524305559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967" ca="1" si="15">IFERROR(NOW()-F953,"-")</f>
        <v>45983.563524305559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45983.563524305559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45983.563524305559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45983.563524305559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45983.563524305559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45983.563524305559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45983.563524305559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45983.563524305559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45983.563524305559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45983.563524305559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45983.563524305559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45983.563524305559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45983.563524305559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45983.563524305559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45983.563524305559</v>
      </c>
      <c r="H967" s="22"/>
      <c r="I967" s="19" t="str">
        <f>IFERROR(VLOOKUP(D967,DB!A:F,6,0),"")</f>
        <v/>
      </c>
      <c r="J967" s="18" t="str">
        <f>IFERROR(VLOOKUP(D967,DB!A:G,7,0),"")</f>
        <v/>
      </c>
      <c r="K967" s="45"/>
      <c r="L967" s="23" t="str">
        <f>IFERROR(VLOOKUP(D967,DB!A:I,9,0),"")</f>
        <v/>
      </c>
    </row>
  </sheetData>
  <dataValidations count="2">
    <dataValidation allowBlank="1" showInputMessage="1" showErrorMessage="1" sqref="E1" xr:uid="{5914219A-CB83-432D-936A-CC0CB6F3982A}"/>
    <dataValidation type="list" allowBlank="1" showInputMessage="1" showErrorMessage="1" sqref="E2:E96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1"/>
  <sheetViews>
    <sheetView tabSelected="1" workbookViewId="0">
      <selection activeCell="H10" sqref="H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280.08280671296234</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37546</v>
      </c>
      <c r="E3" s="94" t="s">
        <v>39021</v>
      </c>
      <c r="F3" s="95">
        <v>45983.511886574073</v>
      </c>
      <c r="G3" s="96">
        <f t="shared" ref="G3:G11" ca="1" si="0">IFERROR(NOW()-F3,"")</f>
        <v>5.1637731485243421E-2</v>
      </c>
      <c r="H3" s="95">
        <v>45983.500081018516</v>
      </c>
      <c r="I3" s="113" t="str">
        <f>IFERROR(VLOOKUP(D3,DB!A:F,6,0),"")</f>
        <v>Generator-SG</v>
      </c>
      <c r="J3" s="113" t="str">
        <f>IFERROR(VLOOKUP(D3,DB!A:G,7,0),"")</f>
        <v>Dead</v>
      </c>
      <c r="K3" s="97" t="s">
        <v>39114</v>
      </c>
      <c r="L3" s="91" t="str">
        <f>IFERROR(VLOOKUP(D3,DB!A:I,9,0),"")</f>
        <v>Latis</v>
      </c>
    </row>
    <row r="4" spans="1:16" ht="15" customHeight="1">
      <c r="A4" s="113" t="s">
        <v>39115</v>
      </c>
      <c r="B4" s="113" t="str">
        <f>IFERROR(VLOOKUP(D4,DB!A:K,11,0),"")</f>
        <v>R4</v>
      </c>
      <c r="C4" s="93">
        <v>2</v>
      </c>
      <c r="D4" s="91" t="s">
        <v>36279</v>
      </c>
      <c r="E4" s="94" t="s">
        <v>39021</v>
      </c>
      <c r="F4" s="95">
        <v>45983.533668981479</v>
      </c>
      <c r="G4" s="96">
        <f t="shared" ca="1" si="0"/>
        <v>2.9855324079107959E-2</v>
      </c>
      <c r="H4" s="95">
        <v>45983.521863425929</v>
      </c>
      <c r="I4" s="113" t="str">
        <f>IFERROR(VLOOKUP(D4,DB!A:F,6,0),"")</f>
        <v>Generator-SG</v>
      </c>
      <c r="J4" s="113" t="str">
        <f>IFERROR(VLOOKUP(D4,DB!A:G,7,0),"")</f>
        <v>Weak</v>
      </c>
      <c r="K4" s="97" t="s">
        <v>39116</v>
      </c>
      <c r="L4" s="91" t="str">
        <f>IFERROR(VLOOKUP(D4,DB!A:I,9,0),"")</f>
        <v>Latis</v>
      </c>
    </row>
    <row r="5" spans="1:16" ht="15" customHeight="1">
      <c r="A5" s="113"/>
      <c r="B5" s="113" t="str">
        <f>IFERROR(VLOOKUP(D5,DB!A:K,11,0),"")</f>
        <v/>
      </c>
      <c r="C5" s="93"/>
      <c r="D5" s="91"/>
      <c r="E5" s="94"/>
      <c r="F5" s="95"/>
      <c r="G5" s="96">
        <f t="shared" ca="1" si="0"/>
        <v>45983.563524305559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45983.563524305559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45983.563524305559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45983.563524305559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45983.563524305559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45983.563524305559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45983.563524305559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75" ca="1" si="1">IFERROR(NOW()-F12,"")</f>
        <v>45983.563524305559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45983.563524305559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45983.563524305559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45983.563524305559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45983.563524305559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45983.563524305559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45983.563524305559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45983.563524305559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45983.563524305559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45983.563524305559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45983.563524305559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45983.563524305559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45983.563524305559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45983.563524305559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45983.563524305559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45983.563524305559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45983.563524305559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45983.563524305559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45983.563524305559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45983.563524305559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45983.563524305559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45983.563524305559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45983.563524305559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45983.563524305559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45983.563524305559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45983.563524305559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45983.563524305559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45983.563524305559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45983.563524305559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45983.563524305559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45983.563524305559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45983.563524305559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45983.563524305559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45983.563524305559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45983.563524305559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45983.563524305559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45983.563524305559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45983.563524305559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45983.563524305559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45983.563524305559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45983.563524305559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45983.563524305559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45983.563524305559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45983.563524305559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45983.563524305559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45983.563524305559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45983.563524305559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45983.563524305559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45983.563524305559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45983.563524305559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45983.563524305559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45983.563524305559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45983.563524305559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45983.563524305559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45983.563524305559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45983.563524305559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45983.563524305559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45983.563524305559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45983.563524305559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45983.563524305559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45983.563524305559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45983.563524305559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45983.563524305559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45983.563524305559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ref="G76:G139" ca="1" si="2">IFERROR(NOW()-F76,"")</f>
        <v>45983.563524305559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45983.563524305559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45983.563524305559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45983.563524305559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45983.563524305559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45983.563524305559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45983.563524305559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45983.563524305559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45983.563524305559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45983.563524305559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45983.563524305559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45983.563524305559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45983.563524305559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45983.563524305559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45983.563524305559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45983.563524305559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45983.563524305559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45983.563524305559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45983.563524305559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45983.563524305559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45983.563524305559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45983.563524305559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45983.563524305559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45983.563524305559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45983.563524305559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45983.563524305559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45983.563524305559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45983.563524305559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45983.563524305559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45983.563524305559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45983.563524305559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45983.563524305559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45983.563524305559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45983.563524305559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45983.563524305559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45983.563524305559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45983.563524305559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45983.563524305559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45983.563524305559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45983.563524305559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45983.563524305559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45983.563524305559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45983.563524305559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45983.563524305559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45983.563524305559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45983.563524305559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45983.563524305559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45983.563524305559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45983.563524305559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45983.563524305559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45983.563524305559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45983.563524305559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45983.563524305559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45983.563524305559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45983.563524305559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45983.563524305559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45983.563524305559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45983.563524305559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45983.563524305559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45983.563524305559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45983.563524305559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45983.563524305559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45983.563524305559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45983.563524305559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ref="G140:G203" ca="1" si="3">IFERROR(NOW()-F140,"")</f>
        <v>45983.563524305559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45983.563524305559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45983.563524305559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45983.563524305559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45983.563524305559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45983.563524305559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45983.563524305559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45983.563524305559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45983.563524305559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45983.563524305559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45983.563524305559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45983.563524305559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45983.563524305559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45983.563524305559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45983.563524305559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45983.563524305559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45983.563524305559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45983.563524305559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45983.563524305559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45983.563524305559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45983.563524305559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45983.563524305559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45983.563524305559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45983.563524305559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45983.563524305559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45983.563524305559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45983.563524305559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45983.563524305559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45983.563524305559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45983.563524305559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45983.563524305559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45983.563524305559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45983.563524305559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45983.563524305559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45983.563524305559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45983.563524305559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45983.563524305559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45983.563524305559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45983.563524305559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45983.563524305559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45983.563524305559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45983.563524305559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45983.563524305559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45983.563524305559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45983.563524305559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45983.563524305559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45983.563524305559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45983.563524305559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45983.563524305559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45983.563524305559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45983.563524305559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45983.563524305559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45983.563524305559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45983.563524305559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45983.563524305559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45983.563524305559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45983.563524305559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45983.563524305559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45983.563524305559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45983.563524305559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45983.563524305559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45983.563524305559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45983.563524305559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45983.563524305559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ref="G204:G267" ca="1" si="4">IFERROR(NOW()-F204,"")</f>
        <v>45983.563524305559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45983.563524305559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45983.563524305559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45983.563524305559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45983.563524305559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45983.563524305559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45983.563524305559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45983.563524305559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45983.563524305559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45983.563524305559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45983.563524305559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45983.563524305559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45983.563524305559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45983.563524305559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45983.563524305559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45983.563524305559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45983.563524305559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45983.563524305559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45983.563524305559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45983.563524305559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45983.563524305559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45983.563524305559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45983.563524305559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45983.563524305559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45983.563524305559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45983.563524305559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45983.563524305559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45983.563524305559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45983.563524305559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45983.563524305559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45983.563524305559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45983.563524305559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45983.563524305559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45983.563524305559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45983.563524305559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45983.563524305559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45983.563524305559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45983.563524305559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45983.563524305559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45983.563524305559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45983.563524305559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45983.563524305559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45983.563524305559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45983.563524305559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45983.563524305559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45983.563524305559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45983.563524305559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45983.563524305559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45983.563524305559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45983.563524305559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45983.563524305559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45983.563524305559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45983.563524305559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45983.563524305559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45983.563524305559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45983.563524305559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45983.563524305559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45983.563524305559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45983.563524305559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45983.563524305559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45983.563524305559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45983.563524305559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45983.563524305559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45983.563524305559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ref="G268:G331" ca="1" si="5">IFERROR(NOW()-F268,"")</f>
        <v>45983.563524305559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45983.563524305559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45983.563524305559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45983.563524305559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45983.563524305559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45983.563524305559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45983.563524305559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45983.563524305559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45983.563524305559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45983.563524305559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45983.563524305559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45983.563524305559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45983.563524305559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45983.563524305559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45983.563524305559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45983.563524305559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45983.563524305559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45983.563524305559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45983.563524305559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45983.563524305559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45983.563524305559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45983.563524305559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45983.563524305559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45983.563524305559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45983.563524305559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45983.563524305559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45983.563524305559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45983.563524305559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45983.563524305559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45983.563524305559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45983.563524305559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45983.563524305559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45983.563524305559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45983.563524305559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45983.563524305559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45983.563524305559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45983.563524305559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45983.563524305559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45983.563524305559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45983.563524305559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45983.563524305559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45983.563524305559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45983.563524305559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45983.563524305559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45983.563524305559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45983.563524305559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45983.563524305559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45983.563524305559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45983.563524305559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45983.563524305559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45983.563524305559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45983.563524305559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45983.563524305559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45983.563524305559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45983.563524305559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45983.563524305559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45983.563524305559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45983.563524305559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45983.563524305559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45983.563524305559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45983.563524305559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45983.563524305559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45983.563524305559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45983.563524305559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ref="G332:G395" ca="1" si="6">IFERROR(NOW()-F332,"")</f>
        <v>45983.563524305559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45983.563524305559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45983.563524305559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45983.563524305559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45983.563524305559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45983.563524305559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45983.563524305559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45983.563524305559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45983.563524305559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45983.563524305559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45983.563524305559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45983.563524305559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45983.563524305559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45983.563524305559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45983.563524305559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45983.563524305559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45983.563524305559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45983.563524305559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45983.563524305559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45983.563524305559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45983.563524305559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45983.563524305559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45983.563524305559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45983.563524305559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45983.563524305559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45983.563524305559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45983.563524305559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45983.563524305559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45983.563524305559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45983.563524305559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45983.563524305559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45983.563524305559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45983.563524305559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45983.563524305559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45983.563524305559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45983.563524305559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45983.563524305559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45983.563524305559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45983.563524305559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45983.563524305559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45983.563524305559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45983.563524305559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45983.563524305559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45983.563524305559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45983.563524305559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45983.563524305559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45983.563524305559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45983.563524305559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45983.563524305559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45983.563524305559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45983.563524305559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45983.563524305559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45983.563524305559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45983.563524305559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45983.563524305559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45983.563524305559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45983.563524305559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45983.563524305559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45983.563524305559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45983.563524305559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45983.563524305559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45983.563524305559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45983.563524305559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45983.563524305559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ref="G396:G441" ca="1" si="7">IFERROR(NOW()-F396,"")</f>
        <v>45983.563524305559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45983.563524305559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45983.563524305559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45983.563524305559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45983.563524305559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45983.563524305559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45983.563524305559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45983.563524305559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45983.563524305559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45983.563524305559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45983.563524305559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45983.563524305559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45983.563524305559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45983.563524305559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45983.563524305559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45983.563524305559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45983.563524305559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45983.563524305559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45983.563524305559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45983.563524305559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45983.563524305559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45983.563524305559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45983.563524305559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45983.563524305559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45983.563524305559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45983.563524305559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45983.563524305559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45983.563524305559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45983.563524305559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45983.563524305559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45983.563524305559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45983.563524305559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45983.563524305559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45983.563524305559</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45983.563524305559</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45983.563524305559</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45983.563524305559</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45983.563524305559</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45983.563524305559</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45983.563524305559</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45983.563524305559</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45983.563524305559</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45983.563524305559</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45983.563524305559</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45983.563524305559</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45983.563524305559</v>
      </c>
      <c r="H441" s="95"/>
      <c r="I441" s="113" t="str">
        <f>IFERROR(VLOOKUP(D441,DB!A:F,6,0),"")</f>
        <v/>
      </c>
      <c r="J441" s="113" t="str">
        <f>IFERROR(VLOOKUP(D441,DB!A:G,7,0),"")</f>
        <v/>
      </c>
      <c r="K441" s="97"/>
      <c r="L441" s="91" t="str">
        <f>IFERROR(VLOOKUP(D441,DB!A:I,9,0),"")</f>
        <v/>
      </c>
    </row>
  </sheetData>
  <dataValidations count="2">
    <dataValidation allowBlank="1" showInputMessage="1" showErrorMessage="1" sqref="E1" xr:uid="{A4F81451-56CC-4543-9497-104C4E44EE4B}"/>
    <dataValidation type="list" allowBlank="1" showInputMessage="1" showErrorMessage="1" sqref="E2:E4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4"/>
  <sheetViews>
    <sheetView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39117</v>
      </c>
      <c r="B2" s="37" t="str">
        <f>IFERROR(VLOOKUP(D2,DB!A:K,11,0),"")</f>
        <v>R5</v>
      </c>
      <c r="C2" s="37">
        <v>3</v>
      </c>
      <c r="D2" s="106" t="s">
        <v>36011</v>
      </c>
      <c r="E2" s="37" t="s">
        <v>39021</v>
      </c>
      <c r="F2" s="38">
        <v>45891.832060185188</v>
      </c>
      <c r="G2" s="108">
        <f ca="1">IFERROR(NOW()-F2,"")</f>
        <v>91.731464120370219</v>
      </c>
      <c r="H2" s="38">
        <v>45891.790393518517</v>
      </c>
      <c r="I2" s="37" t="str">
        <f>IFERROR(VLOOKUP(D2,DB!A:F,6,0),"")</f>
        <v>Generator-SG</v>
      </c>
      <c r="J2" s="37" t="str">
        <f>IFERROR(VLOOKUP(D2,DB!A:G,7,0),"")</f>
        <v>Vandalized</v>
      </c>
      <c r="K2" s="37" t="s">
        <v>39118</v>
      </c>
      <c r="L2" s="37" t="str">
        <f>IFERROR(VLOOKUP(D2,DB!A:I,9,0),"")</f>
        <v>Latis</v>
      </c>
      <c r="M2" s="105"/>
    </row>
    <row r="3" spans="1:13" ht="30">
      <c r="A3" s="37" t="s">
        <v>39119</v>
      </c>
      <c r="B3" s="37" t="str">
        <f>IFERROR(VLOOKUP(D3,DB!A:K,11,0),"")</f>
        <v>R5</v>
      </c>
      <c r="C3" s="37">
        <v>1</v>
      </c>
      <c r="D3" s="37" t="s">
        <v>33268</v>
      </c>
      <c r="E3" s="37" t="s">
        <v>39106</v>
      </c>
      <c r="F3" s="38">
        <v>45926.188877314817</v>
      </c>
      <c r="G3" s="108">
        <f t="shared" ref="G3" ca="1" si="0">IFERROR(NOW()-F3,"")</f>
        <v>57.374646990741894</v>
      </c>
      <c r="H3" s="38">
        <v>45926.158159722225</v>
      </c>
      <c r="I3" s="37" t="str">
        <f>IFERROR(VLOOKUP(D3,DB!A:F,6,0),"")</f>
        <v>SCECO</v>
      </c>
      <c r="J3" s="37" t="str">
        <f>IFERROR(VLOOKUP(D3,DB!A:G,7,0),"")</f>
        <v>Good</v>
      </c>
      <c r="K3" s="37" t="s">
        <v>39120</v>
      </c>
      <c r="L3" s="37" t="str">
        <f>IFERROR(VLOOKUP(D3,DB!A:I,9,0),"")</f>
        <v>Latis</v>
      </c>
      <c r="M3" s="105"/>
    </row>
    <row r="4" spans="1:13" ht="48" customHeight="1">
      <c r="A4" s="109" t="s">
        <v>39121</v>
      </c>
      <c r="B4" s="109" t="str">
        <f>IFERROR(VLOOKUP(D4,DB!A:K,11,0),"")</f>
        <v>R5</v>
      </c>
      <c r="C4" s="109">
        <v>1</v>
      </c>
      <c r="D4" s="109" t="s">
        <v>34758</v>
      </c>
      <c r="E4" s="109" t="s">
        <v>39106</v>
      </c>
      <c r="F4" s="110">
        <v>45948.661111111112</v>
      </c>
      <c r="G4" s="111">
        <f t="shared" ref="G4" ca="1" si="1">IFERROR(NOW()-F4,"")</f>
        <v>34.902413194446126</v>
      </c>
      <c r="H4" s="110">
        <v>45948.661111111112</v>
      </c>
      <c r="I4" s="109" t="str">
        <f>IFERROR(VLOOKUP(D4,DB!A:F,6,0),"")</f>
        <v>SCECO</v>
      </c>
      <c r="J4" s="109" t="str">
        <f>IFERROR(VLOOKUP(D4,DB!A:G,7,0),"")</f>
        <v>Dead</v>
      </c>
      <c r="K4" s="109" t="s">
        <v>39122</v>
      </c>
      <c r="L4" s="109" t="str">
        <f>IFERROR(VLOOKUP(D4,DB!A:I,9,0),"")</f>
        <v>Latis</v>
      </c>
    </row>
    <row r="5" spans="1:13" s="105" customFormat="1">
      <c r="A5" s="109" t="s">
        <v>39123</v>
      </c>
      <c r="B5" s="109" t="str">
        <f>IFERROR(VLOOKUP(D5,DB!A:K,11,0),"")</f>
        <v>R5</v>
      </c>
      <c r="C5" s="109">
        <v>1</v>
      </c>
      <c r="D5" s="109" t="s">
        <v>33371</v>
      </c>
      <c r="E5" s="109" t="s">
        <v>39021</v>
      </c>
      <c r="F5" s="128">
        <v>45977.514803240738</v>
      </c>
      <c r="G5" s="111">
        <f ca="1">IFERROR(NOW()-F5,"")</f>
        <v>6.048721064820711</v>
      </c>
      <c r="H5" s="128">
        <v>45977.468807870369</v>
      </c>
      <c r="I5" s="109" t="str">
        <f>IFERROR(VLOOKUP(D5,DB!A:F,6,0),"")</f>
        <v>SCECO</v>
      </c>
      <c r="J5" s="109" t="str">
        <f>IFERROR(VLOOKUP(D5,DB!A:G,7,0),"")</f>
        <v>Weak</v>
      </c>
      <c r="K5" s="109" t="s">
        <v>39124</v>
      </c>
      <c r="L5" s="109" t="str">
        <f>IFERROR(VLOOKUP(D5,DB!A:I,9,0),"")</f>
        <v>Latis</v>
      </c>
    </row>
    <row r="6" spans="1:13" ht="30.75">
      <c r="A6" s="109" t="s">
        <v>39125</v>
      </c>
      <c r="B6" s="109" t="str">
        <f>IFERROR(VLOOKUP(D6,DB!A:K,11,0),"")</f>
        <v>R5</v>
      </c>
      <c r="C6" s="109">
        <v>1</v>
      </c>
      <c r="D6" s="109" t="s">
        <v>36518</v>
      </c>
      <c r="E6" s="109" t="s">
        <v>39021</v>
      </c>
      <c r="F6" s="128">
        <v>45981.373298611114</v>
      </c>
      <c r="G6" s="111">
        <f ca="1">IFERROR(NOW()-F6,"")</f>
        <v>2.1902256944449618</v>
      </c>
      <c r="H6" s="128">
        <v>45981.360798611109</v>
      </c>
      <c r="I6" s="109" t="str">
        <f>IFERROR(VLOOKUP(D6,DB!A:F,6,0),"")</f>
        <v>SCECO</v>
      </c>
      <c r="J6" s="109" t="str">
        <f>IFERROR(VLOOKUP(D6,DB!A:G,7,0),"")</f>
        <v>Dead</v>
      </c>
      <c r="K6" s="109" t="s">
        <v>39126</v>
      </c>
      <c r="L6" s="109" t="str">
        <f>IFERROR(VLOOKUP(D6,DB!A:I,9,0),"")</f>
        <v>Latis</v>
      </c>
    </row>
    <row r="7" spans="1:13">
      <c r="A7" s="109" t="s">
        <v>39127</v>
      </c>
      <c r="B7" s="109" t="str">
        <f>IFERROR(VLOOKUP(D7,DB!A:K,11,0),"")</f>
        <v>R5</v>
      </c>
      <c r="C7" s="109">
        <v>1</v>
      </c>
      <c r="D7" s="109" t="s">
        <v>32664</v>
      </c>
      <c r="E7" s="109" t="s">
        <v>39106</v>
      </c>
      <c r="F7" s="128">
        <v>45982.768553240741</v>
      </c>
      <c r="G7" s="111">
        <f ca="1">IFERROR(NOW()-F7,"")</f>
        <v>0.79497106481721858</v>
      </c>
      <c r="H7" s="128">
        <v>45982.753275462965</v>
      </c>
      <c r="I7" s="109" t="str">
        <f>IFERROR(VLOOKUP(D7,DB!A:F,6,0),"")</f>
        <v>SCECO</v>
      </c>
      <c r="J7" s="109" t="str">
        <f>IFERROR(VLOOKUP(D7,DB!A:G,7,0),"")</f>
        <v>Good</v>
      </c>
      <c r="K7" s="109" t="s">
        <v>39128</v>
      </c>
      <c r="L7" s="109" t="str">
        <f>IFERROR(VLOOKUP(D7,DB!A:I,9,0),"")</f>
        <v>Latis</v>
      </c>
    </row>
    <row r="8" spans="1:13">
      <c r="A8" s="109"/>
      <c r="B8" s="109" t="str">
        <f>IFERROR(VLOOKUP(D8,DB!A:K,11,0),"")</f>
        <v/>
      </c>
      <c r="C8" s="109"/>
      <c r="D8"/>
      <c r="E8" s="109"/>
      <c r="F8" s="109"/>
      <c r="G8" s="111">
        <f ca="1">IFERROR(NOW()-F8,"")</f>
        <v>45983.563524305559</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45983.563524305559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45983.563524305559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45983.563524305559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45983.563524305559</v>
      </c>
      <c r="H12" s="109"/>
      <c r="I12" s="109" t="str">
        <f>IFERROR(VLOOKUP(D12,DB!A:F,6,0),"")</f>
        <v/>
      </c>
      <c r="J12" s="109" t="str">
        <f>IFERROR(VLOOKUP(D12,DB!A:G,7,0),"")</f>
        <v/>
      </c>
      <c r="K12" s="109"/>
      <c r="L12" s="109" t="str">
        <f>IFERROR(VLOOKUP(D12,DB!A:I,9,0),"")</f>
        <v/>
      </c>
    </row>
    <row r="13" spans="1:13">
      <c r="A13" s="109"/>
      <c r="B13" s="109" t="str">
        <f>IFERROR(VLOOKUP(D13,DB!A:K,11,0),"")</f>
        <v/>
      </c>
      <c r="C13" s="109"/>
      <c r="D13"/>
      <c r="E13" s="109"/>
      <c r="F13" s="109"/>
      <c r="G13" s="111">
        <f ca="1">IFERROR(NOW()-F13,"")</f>
        <v>45983.563524305559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45983.563524305559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45983.563524305559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45983.563524305559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45983.563524305559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45983.563524305559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45983.563524305559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45983.563524305559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45983.563524305559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45983.563524305559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45983.563524305559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45983.563524305559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45983.563524305559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45983.563524305559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45983.563524305559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45983.563524305559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45983.563524305559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45983.563524305559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45983.563524305559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45983.563524305559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45983.563524305559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45983.563524305559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45983.563524305559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45983.563524305559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45983.563524305559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45983.563524305559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45983.563524305559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45983.563524305559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45983.563524305559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45983.563524305559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45983.563524305559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45983.563524305559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45983.563524305559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45983.563524305559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45983.563524305559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45983.563524305559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45983.563524305559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45983.563524305559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45983.563524305559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45983.563524305559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45983.563524305559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45983.563524305559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45983.563524305559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45983.563524305559</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45983.563524305559</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45983.563524305559</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45983.563524305559</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45983.563524305559</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45983.563524305559</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45983.563524305559</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45983.563524305559</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45983.563524305559</v>
      </c>
      <c r="H64" s="109"/>
      <c r="I64" s="109" t="str">
        <f>IFERROR(VLOOKUP(D64,DB!A:F,6,0),"")</f>
        <v/>
      </c>
      <c r="J64" s="109" t="str">
        <f>IFERROR(VLOOKUP(D64,DB!A:G,7,0),"")</f>
        <v/>
      </c>
      <c r="K64" s="109"/>
      <c r="L64" s="109" t="str">
        <f>IFERROR(VLOOKUP(D64,DB!A:I,9,0),"")</f>
        <v/>
      </c>
    </row>
    <row r="65" spans="1:12">
      <c r="A65" s="131"/>
      <c r="B65" s="131" t="str">
        <f>IFERROR(VLOOKUP(D65,DB!A:K,11,0),"")</f>
        <v/>
      </c>
      <c r="C65" s="131"/>
      <c r="D65" s="131"/>
      <c r="E65" s="131"/>
      <c r="F65" s="132"/>
      <c r="G65" s="111">
        <f ca="1">IFERROR(NOW()-F65,"")</f>
        <v>45983.563524305559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45983.563524305559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45983.563524305559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45983.563524305559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45983.563524305559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45983.563524305559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45983.563524305559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45983.563524305559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45983.563524305559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45983.563524305559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45983.563524305559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45983.563524305559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45983.563524305559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45983.563524305559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45983.563524305559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45983.563524305559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45983.563524305559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45983.563524305559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45983.563524305559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45983.563524305559</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45983.563524305559</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45983.563524305559</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45983.563524305559</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45983.563524305559</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45983.563524305559</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45983.563524305559</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45983.563524305559</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45983.563524305559</v>
      </c>
      <c r="H92" s="132"/>
      <c r="I92" s="131" t="str">
        <f>IFERROR(VLOOKUP(D92,DB!A:F,6,0),"")</f>
        <v/>
      </c>
      <c r="J92" s="131" t="str">
        <f>IFERROR(VLOOKUP(D92,DB!A:G,7,0),"")</f>
        <v/>
      </c>
      <c r="K92" s="131"/>
      <c r="L92" s="131" t="str">
        <f>IFERROR(VLOOKUP(D92,DB!A:I,9,0),"")</f>
        <v/>
      </c>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ca="1">IFERROR(NOW()-F2,"-")</f>
        <v>45983.563524305559</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ca="1">IFERROR(NOW()-F3,"-")</f>
        <v>45983.563524305559</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ca="1">IFERROR(NOW()-F4,"-")</f>
        <v>45983.563524305559</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ca="1">IFERROR(NOW()-F5,"-")</f>
        <v>45983.563524305559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16" ca="1" si="0">IFERROR(NOW()-F6,"-")</f>
        <v>45983.563524305559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45983.563524305559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45983.563524305559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45983.563524305559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45983.563524305559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45983.563524305559</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45983.563524305559</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45983.563524305559</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45983.563524305559</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45983.563524305559</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45983.563524305559</v>
      </c>
      <c r="H16" s="121"/>
      <c r="I16" s="119" t="str">
        <f>IFERROR(VLOOKUP(D16,DB!A:F,6,0),"")</f>
        <v/>
      </c>
      <c r="J16" s="119" t="str">
        <f>IFERROR(VLOOKUP(D16,DB!A:G,7,0),"")</f>
        <v/>
      </c>
      <c r="K16" s="122"/>
      <c r="L16" s="123" t="str">
        <f>IFERROR(VLOOKUP(D16,DB!A:I,9,0),"")</f>
        <v/>
      </c>
    </row>
  </sheetData>
  <dataValidations count="2">
    <dataValidation allowBlank="1" showInputMessage="1" showErrorMessage="1" sqref="E1" xr:uid="{9E1BC488-8814-4F8A-8DBE-742B3278AB71}"/>
    <dataValidation type="list" allowBlank="1" showInputMessage="1" showErrorMessage="1" sqref="E2:E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2025-11-22T10:33:37Z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