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66" documentId="120_S{2AC9BD13-BADA-5192-A53E-5A8FF88502F6}" xr6:coauthVersionLast="47" xr6:coauthVersionMax="47" xr10:uidLastSave="{31C7B7E7-D585-4EC8-87A2-7DA7243A235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<sst xmlns="http://schemas.openxmlformats.org/spreadsheetml/2006/main" count="180294" uniqueCount="39132">
  <si>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</si>
  <si>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</si>
  <si>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</si>
  <si>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</si>
  <si>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</si>
  <si>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</si>
  <si>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</si>
  <si>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</si>
  <si>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</si>
  <si>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</si>
  <si>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</si>
  <si>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</si>
  <si>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</si>
  <si>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</si>
  <si>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</si>
  <si>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</si>
  <si>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</si>
  <si>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</si>
  <si>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</si>
  <si>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</si>
  <si>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</si>
  <si>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</si>
  <si>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</si>
  <si>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</si>
  <si>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</si>
  <si>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</si>
  <si>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</si>
  <si>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</si>
  <si>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</si>
  <si>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</si>
  <si>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</si>
  <si>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</si>
  <si>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</si>
  <si>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</si>
  <si>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</si>
  <si>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</si>
  <si>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</si>
  <si>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</si>
  <si>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</si>
  <si>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</si>
  <si>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</si>
  <si>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</si>
  <si>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</si>
  <si>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</si>
  <si>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</si>
  <si>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</si>
  <si>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</si>
  <si>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</si>
  <si>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</si>
  <si>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</si>
  <si>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</si>
  <si>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</si>
  <si>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</si>
  <si>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</si>
  <si>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</si>
  <si>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</si>
  <si>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</si>
  <si>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</si>
  <si>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</si>
  <si>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</si>
  <si>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</si>
  <si>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</si>
  <si>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</si>
  <si>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</si>
  <si>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</si>
  <si>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</si>
  <si>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</si>
  <si>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</si>
  <si>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</si>
  <si>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</si>
  <si>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</si>
  <si>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</si>
  <si>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</si>
  <si>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</si>
  <si>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</si>
  <si>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</si>
  <si>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</si>
  <si>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</si>
  <si>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</si>
  <si>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</si>
  <si>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</si>
  <si>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</si>
  <si>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</si>
  <si>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</si>
  <si>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</si>
  <si>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</si>
  <si>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</si>
  <si>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</si>
  <si>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</si>
  <si>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</si>
  <si>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</si>
  <si>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</si>
  <si>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</si>
  <si>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</si>
  <si>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</si>
  <si>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</si>
  <si>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</si>
  <si>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</si>
  <si>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</si>
  <si>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</si>
  <si>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</si>
  <si>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</si>
  <si>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</si>
  <si>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</si>
  <si>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</si>
  <si>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</si>
  <si>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</si>
  <si>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</si>
  <si>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</si>
  <si>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</si>
  <si>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</si>
  <si>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</si>
  <si>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</si>
  <si>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</si>
  <si>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</si>
  <si>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</si>
  <si>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</si>
  <si>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</si>
  <si>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</si>
  <si>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</si>
  <si>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</si>
  <si>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</si>
  <si>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</si>
  <si>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</si>
  <si>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</si>
  <si>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</si>
  <si>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</si>
  <si>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</si>
  <si>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</si>
  <si>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</si>
  <si>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</si>
  <si>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</si>
  <si>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</si>
  <si>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</si>
  <si>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</si>
  <si>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</si>
  <si>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</si>
  <si>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</si>
  <si>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</si>
  <si>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</si>
  <si>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</si>
  <si>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</si>
  <si>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</si>
  <si>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</si>
  <si>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</si>
  <si>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</si>
  <si>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</si>
  <si>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</si>
  <si>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</si>
  <si>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</si>
  <si>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</si>
  <si>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</si>
  <si>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</si>
  <si>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</si>
  <si>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</si>
  <si>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</si>
  <si>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</si>
  <si>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</si>
  <si>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</si>
  <si>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</si>
  <si>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</si>
  <si>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</si>
  <si>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</si>
  <si>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</si>
  <si>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</si>
  <si>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</si>
  <si>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</si>
  <si>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</si>
  <si>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</si>
  <si>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</si>
  <si>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</si>
  <si>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</si>
  <si>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</si>
  <si>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</si>
  <si>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</si>
  <si>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</si>
  <si>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</si>
  <si>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</si>
  <si>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</si>
  <si>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</si>
  <si>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</si>
  <si>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</si>
  <si>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</si>
  <si>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</si>
  <si>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</si>
  <si>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</si>
  <si>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</si>
  <si>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</si>
  <si>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</si>
  <si>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</si>
  <si>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</si>
  <si>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</si>
  <si>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</si>
  <si>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</si>
  <si>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</si>
  <si>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</si>
  <si>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</si>
  <si>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</si>
  <si>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</si>
  <si>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</si>
  <si>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</si>
  <si>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</si>
  <si>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</si>
  <si>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</si>
  <si>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</si>
  <si>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</si>
  <si>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</si>
  <si>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</si>
  <si>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</si>
  <si>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</si>
  <si>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</si>
  <si>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</si>
  <si>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</si>
  <si>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</si>
  <si>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</si>
  <si>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</si>
  <si>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</si>
  <si>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</si>
  <si>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</si>
  <si>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</si>
  <si>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</si>
  <si>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</si>
  <si>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</si>
  <si>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</si>
  <si>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</si>
  <si>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</si>
  <si>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</si>
  <si>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</si>
  <si>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</si>
  <si>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</si>
  <si>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</si>
  <si>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</si>
  <si>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</si>
  <si>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</si>
  <si>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</si>
  <si>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</si>
  <si>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</si>
  <si>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</si>
  <si>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</si>
  <si>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</si>
  <si>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</si>
  <si>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</si>
  <si>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</si>
  <si>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</si>
  <si>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</si>
  <si>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</si>
  <si>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</si>
  <si>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</si>
  <si>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</si>
  <si>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</si>
  <si>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</si>
  <si>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</si>
  <si>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</si>
  <si>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</si>
  <si>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</si>
  <si>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</si>
  <si>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</si>
  <si>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</si>
  <si>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</si>
  <si>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</si>
  <si>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</si>
  <si>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</si>
  <si>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</si>
  <si>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</si>
  <si>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</si>
  <si>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</si>
  <si>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</si>
  <si>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</si>
  <si>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</si>
  <si>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</si>
  <si>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</si>
  <si>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</si>
  <si>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</si>
  <si>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</si>
  <si>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</si>
  <si>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</si>
  <si>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</si>
  <si>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</si>
  <si>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</si>
  <si>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</si>
  <si>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</si>
  <si>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</si>
  <si>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</si>
  <si>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</si>
  <si>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</si>
  <si>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</si>
  <si>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</si>
  <si>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</si>
  <si>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</si>
  <si>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</si>
  <si>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</si>
  <si>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</si>
  <si>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</si>
  <si>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</si>
  <si>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</si>
  <si>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</si>
  <si>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</si>
  <si>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</si>
  <si>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</si>
  <si>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</si>
  <si>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</si>
  <si>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</si>
  <si>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</si>
  <si>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</si>
  <si>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</si>
  <si>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</si>
  <si>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</si>
  <si>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</si>
  <si>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</si>
  <si>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</si>
  <si>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</si>
  <si>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</si>
  <si>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</si>
  <si>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</si>
  <si>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</si>
  <si>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</si>
  <si>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</si>
  <si>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</si>
  <si>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</si>
  <si>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</si>
  <si>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</si>
  <si>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</si>
  <si>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</si>
  <si>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</si>
  <si>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</si>
  <si>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</si>
  <si>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</si>
  <si>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</si>
  <si>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</si>
  <si>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</si>
  <si>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</si>
  <si>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</si>
  <si>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</si>
  <si>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</si>
  <si>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</si>
  <si>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</si>
  <si>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</si>
  <si>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</si>
  <si>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</si>
  <si>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</si>
  <si>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</si>
  <si>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</si>
  <si>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</si>
  <si>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</si>
  <si>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</si>
  <si>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</si>
  <si>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</si>
  <si>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</si>
  <si>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</si>
  <si>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</si>
  <si>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</si>
  <si>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</si>
  <si>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</si>
  <si>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</si>
  <si>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</si>
  <si>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</si>
  <si>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</si>
  <si>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</si>
  <si>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</si>
  <si>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</si>
  <si>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</si>
  <si>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</si>
  <si>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</si>
  <si>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</si>
  <si>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</si>
  <si>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</si>
  <si>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</si>
  <si>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</si>
  <si>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</si>
  <si>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</si>
  <si>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</si>
  <si>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</si>
  <si>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</si>
  <si>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</si>
  <si>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</si>
  <si>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</si>
  <si>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</si>
  <si>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</si>
  <si>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</si>
  <si>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</si>
  <si>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</si>
  <si>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</si>
  <si>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</si>
  <si>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</si>
  <si>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</si>
  <si>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</si>
  <si>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</si>
  <si>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</si>
  <si>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</si>
  <si>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</si>
  <si>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</si>
  <si>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</si>
  <si>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</si>
  <si>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</si>
  <si>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</si>
  <si>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</si>
  <si>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</si>
  <si>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</si>
  <si>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</si>
  <si>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</si>
  <si>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</si>
  <si>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</si>
  <si>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</si>
  <si>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</si>
  <si>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</si>
  <si>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</si>
  <si>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</si>
  <si>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</si>
  <si>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</si>
  <si>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</si>
  <si>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</si>
  <si>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</si>
  <si>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</si>
  <si>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</si>
  <si>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</si>
  <si>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</si>
  <si>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</si>
  <si>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</si>
  <si>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</si>
  <si>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</si>
  <si>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</si>
  <si>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</si>
  <si>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</si>
  <si>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</si>
  <si>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</si>
  <si>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</si>
  <si>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</si>
  <si>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</si>
  <si>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</si>
  <si>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</si>
  <si>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</si>
  <si>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</si>
  <si>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</si>
  <si>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</si>
  <si>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</si>
  <si>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</si>
  <si>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</si>
  <si>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</si>
  <si>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</si>
  <si>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</si>
  <si>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</si>
  <si>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</si>
  <si>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</si>
  <si>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</si>
  <si>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</si>
  <si>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</si>
  <si>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</si>
  <si>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</si>
  <si>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</si>
  <si>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</si>
  <si>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</si>
  <si>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</si>
  <si>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</si>
  <si>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</si>
  <si>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</si>
  <si>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</si>
  <si>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</si>
  <si>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</si>
  <si>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</si>
  <si>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</si>
  <si>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</si>
  <si>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</si>
  <si>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</si>
  <si>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</si>
  <si>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</si>
  <si>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</si>
  <si>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</si>
  <si>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</si>
  <si>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</si>
  <si>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</si>
  <si>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</si>
  <si>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</si>
  <si>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</si>
  <si>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</si>
  <si>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</si>
  <si>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</si>
  <si>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</si>
  <si>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</si>
  <si>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</si>
  <si>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</si>
  <si>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</si>
  <si>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</si>
  <si>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</si>
  <si>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</si>
  <si>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</si>
  <si>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</si>
  <si>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</si>
  <si>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</si>
  <si>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</si>
  <si>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</si>
  <si>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</si>
  <si>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</si>
  <si>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</si>
  <si>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</si>
  <si>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</si>
  <si>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</si>
  <si>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</si>
  <si>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</si>
  <si>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</si>
  <si>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</si>
  <si>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</si>
  <si>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</si>
  <si>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</si>
  <si>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</si>
  <si>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</si>
  <si>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</si>
  <si>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</si>
  <si>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</si>
  <si>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</si>
  <si>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</si>
  <si>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</si>
  <si>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</si>
  <si>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</si>
  <si>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</si>
  <si>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</si>
  <si>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</si>
  <si>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</si>
  <si>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</si>
  <si>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</si>
  <si>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</si>
  <si>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</si>
  <si>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</si>
  <si>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</si>
  <si>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</si>
  <si>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</si>
  <si>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</si>
  <si>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</si>
  <si>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</si>
  <si>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</si>
  <si>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</si>
  <si>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</si>
  <si>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</si>
  <si>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</si>
  <si>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</si>
  <si>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</si>
  <si>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</si>
  <si>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</si>
  <si>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</si>
  <si>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</si>
  <si>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</si>
  <si>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</si>
  <si>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</si>
  <si>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</si>
  <si>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</si>
  <si>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</si>
  <si>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</si>
  <si>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</si>
  <si>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</si>
  <si>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</si>
  <si>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</si>
  <si>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</si>
  <si>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</si>
  <si>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</si>
  <si>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</si>
  <si>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</si>
  <si>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</si>
  <si>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</si>
  <si>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</si>
  <si>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</si>
  <si>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</si>
  <si>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</si>
  <si>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</si>
  <si>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</si>
  <si>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</si>
  <si>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</si>
  <si>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</si>
  <si>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</si>
  <si>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</si>
  <si>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</si>
  <si>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</si>
  <si>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</si>
  <si>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</si>
  <si>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</si>
  <si>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</si>
  <si>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</si>
  <si>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</si>
  <si>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</si>
  <si>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</si>
  <si>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</si>
  <si>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</si>
  <si>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</si>
  <si>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</si>
  <si>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</si>
  <si>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</si>
  <si>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</si>
  <si>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</si>
  <si>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</si>
  <si>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</si>
  <si>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</si>
  <si>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</si>
  <si>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</si>
  <si>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</si>
  <si>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</si>
  <si>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</si>
  <si>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</si>
  <si>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</si>
  <si>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</si>
  <si>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</si>
  <si>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</si>
  <si>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</si>
  <si>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</si>
  <si>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</si>
  <si>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</si>
  <si>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</si>
  <si>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</si>
  <si>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</si>
  <si>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</si>
  <si>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</si>
  <si>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</si>
  <si>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</si>
  <si>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</si>
  <si>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</si>
  <si>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</si>
  <si>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</si>
  <si>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</si>
  <si>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</si>
  <si>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</si>
  <si>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</si>
  <si>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</si>
  <si>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</si>
  <si>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</si>
  <si>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</si>
  <si>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</si>
  <si>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</si>
  <si>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</si>
  <si>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</si>
  <si>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</si>
  <si>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</si>
  <si>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</si>
  <si>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</si>
  <si>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</si>
  <si>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</si>
  <si>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</si>
  <si>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</si>
  <si>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</si>
  <si>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</si>
  <si>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</si>
  <si>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</si>
  <si>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</si>
  <si>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</si>
  <si>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</si>
  <si>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</si>
  <si>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</si>
  <si>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</si>
  <si>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</si>
  <si>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</si>
  <si>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</si>
  <si>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</si>
  <si>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</si>
  <si>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</si>
  <si>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</si>
  <si>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</si>
  <si>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</si>
  <si>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</si>
  <si>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</si>
  <si>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</si>
  <si>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</si>
  <si>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</si>
  <si>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</si>
  <si>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</si>
  <si>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</si>
  <si>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</si>
  <si>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</si>
  <si>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</si>
  <si>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</si>
  <si>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</si>
  <si>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</si>
  <si>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</si>
  <si>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</si>
  <si>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</si>
  <si>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</si>
  <si>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</si>
  <si>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</si>
  <si>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</si>
  <si>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</si>
  <si>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</si>
  <si>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</si>
  <si>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</si>
  <si>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</si>
  <si>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</si>
  <si>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</si>
  <si>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</si>
  <si>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</si>
  <si>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</si>
  <si>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</si>
  <si>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</si>
  <si>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</si>
  <si>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</si>
  <si>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</si>
  <si>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</si>
  <si>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</si>
  <si>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</si>
  <si>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</si>
  <si>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</si>
  <si>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</si>
  <si>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</si>
  <si>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</si>
  <si>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</si>
  <si>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</si>
  <si>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</si>
  <si>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</si>
  <si>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</si>
  <si>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</si>
  <si>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</si>
  <si>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</si>
  <si>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</si>
  <si>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</si>
  <si>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</si>
  <si>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</si>
  <si>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</si>
  <si>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</si>
  <si>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</si>
  <si>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</si>
  <si>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</si>
  <si>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</si>
  <si>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</si>
  <si>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</si>
  <si>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</si>
  <si>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</si>
  <si>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</si>
  <si>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</si>
  <si>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</si>
  <si>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</si>
  <si>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</si>
  <si>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</si>
  <si>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</si>
  <si>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</si>
  <si>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</si>
  <si>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</si>
  <si>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</si>
  <si>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</si>
  <si>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</si>
  <si>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</si>
  <si>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</si>
  <si>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</si>
  <si>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</si>
  <si>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</si>
  <si>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</si>
  <si>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</si>
  <si>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</si>
  <si>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</si>
  <si>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</si>
  <si>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</si>
  <si>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</si>
  <si>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</si>
  <si>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</si>
  <si>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</si>
  <si>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</si>
  <si>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</si>
  <si>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</si>
  <si>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</si>
  <si>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</si>
  <si>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</si>
  <si>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</si>
  <si>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</si>
  <si>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</si>
  <si>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</si>
  <si>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</si>
  <si>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</si>
  <si>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</si>
  <si>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</si>
  <si>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</si>
  <si>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</si>
  <si>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</si>
  <si>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</si>
  <si>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</si>
  <si>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</si>
  <si>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</si>
  <si>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</si>
  <si>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</si>
  <si>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</si>
  <si>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</si>
  <si>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</si>
  <si>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</si>
  <si>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</si>
  <si>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</si>
  <si>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</si>
  <si>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</si>
  <si>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</si>
  <si>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</si>
  <si>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</si>
  <si>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</si>
  <si>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</si>
  <si>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</si>
  <si>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</si>
  <si>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</si>
  <si>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</si>
  <si>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</si>
  <si>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</si>
  <si>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</si>
  <si>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</si>
  <si>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</si>
  <si>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</si>
  <si>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</si>
  <si>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</si>
  <si>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</si>
  <si>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</si>
  <si>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</si>
  <si>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</si>
  <si>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</si>
  <si>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</si>
  <si>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</si>
  <si>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</si>
  <si>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</si>
  <si>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</si>
  <si>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</si>
  <si>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</si>
  <si>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</si>
  <si>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</si>
  <si>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</si>
  <si>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</si>
  <si>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</si>
  <si>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</si>
  <si>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</si>
  <si>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</si>
  <si>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</si>
  <si>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</si>
  <si>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</si>
  <si>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</si>
  <si>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</si>
  <si>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</si>
  <si>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</si>
  <si>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</si>
  <si>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</si>
  <si>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</si>
  <si>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</si>
  <si>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</si>
  <si>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</si>
  <si>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</si>
  <si>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</si>
  <si>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</si>
  <si>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</si>
  <si>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</si>
  <si>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</si>
  <si>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</si>
  <si>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</si>
  <si>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</si>
  <si>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</si>
  <si>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</si>
  <si>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</si>
  <si>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</si>
  <si>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</si>
  <si>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</si>
  <si>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</si>
  <si>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</si>
  <si>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</si>
  <si>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</si>
  <si>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</si>
  <si>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</si>
  <si>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</si>
  <si>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</si>
  <si>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</si>
  <si>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</si>
  <si>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</si>
  <si>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</si>
  <si>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</si>
  <si>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</si>
  <si>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</si>
  <si>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</si>
  <si>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</si>
  <si>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</si>
  <si>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</si>
  <si>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</si>
  <si>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</si>
  <si>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</si>
  <si>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</si>
  <si>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</si>
  <si>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</si>
  <si>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</si>
  <si>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</si>
  <si>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</si>
  <si>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</si>
  <si>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</si>
  <si>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</si>
  <si>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</si>
  <si>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</si>
  <si>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</si>
  <si>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</si>
  <si>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</si>
  <si>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</si>
  <si>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</si>
  <si>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</si>
  <si>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</si>
  <si>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</si>
  <si>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</si>
  <si>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</si>
  <si>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</si>
  <si>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</si>
  <si>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</si>
  <si>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</si>
  <si>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</si>
  <si>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</si>
  <si>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</si>
  <si>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</si>
  <si>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</si>
  <si>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</si>
  <si>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</si>
  <si>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</si>
  <si>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</si>
  <si>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</si>
  <si>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</si>
  <si>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</si>
  <si>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</si>
  <si>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</si>
  <si>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</si>
  <si>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</si>
  <si>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</si>
  <si>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</si>
  <si>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</si>
  <si>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</si>
  <si>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</si>
  <si>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</si>
  <si>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</si>
  <si>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</si>
  <si>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</si>
  <si>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</si>
  <si>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</si>
  <si>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</si>
  <si>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</si>
  <si>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</si>
  <si>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</si>
  <si>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</si>
  <si>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</si>
  <si>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</si>
  <si>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</si>
  <si>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</si>
  <si>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</si>
  <si>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</si>
  <si>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</si>
  <si>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</si>
  <si>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</si>
  <si>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</si>
  <si>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</si>
  <si>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</si>
  <si>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</si>
  <si>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</si>
  <si>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</si>
  <si>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</si>
  <si>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</si>
  <si>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</si>
  <si>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</si>
  <si>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</si>
  <si>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</si>
  <si>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</si>
  <si>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</si>
  <si>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</si>
  <si>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</si>
  <si>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</si>
  <si>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</si>
  <si>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</si>
  <si>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</si>
  <si>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</si>
  <si>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</si>
  <si>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</si>
  <si>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</si>
  <si>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</si>
  <si>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</si>
  <si>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</si>
  <si>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</si>
  <si>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</si>
  <si>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</si>
  <si>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</si>
  <si>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</si>
  <si>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</si>
  <si>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</si>
  <si>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</si>
  <si>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</si>
  <si>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</si>
  <si>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</si>
  <si>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</si>
  <si>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</si>
  <si>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</si>
  <si>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</si>
  <si>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</si>
  <si>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</si>
  <si>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</si>
  <si>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</si>
  <si>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</si>
  <si>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</si>
  <si>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</si>
  <si>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</si>
  <si>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</si>
  <si>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</si>
  <si>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</si>
  <si>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</si>
  <si>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</si>
  <si>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</si>
  <si>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</si>
  <si>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</si>
  <si>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</si>
  <si>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</si>
  <si>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</si>
  <si>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</si>
  <si>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</si>
  <si>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</si>
  <si>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</si>
  <si>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</si>
  <si>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</si>
  <si>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</si>
  <si>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</si>
  <si>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</si>
  <si>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</si>
  <si>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</si>
  <si>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</si>
  <si>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</si>
  <si>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</si>
  <si>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</si>
  <si>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</si>
  <si>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</si>
  <si>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</si>
  <si>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</si>
  <si>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</si>
  <si>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</si>
  <si>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</si>
  <si>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</si>
  <si>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</si>
  <si>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</si>
  <si>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</si>
  <si>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</si>
  <si>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</si>
  <si>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</si>
  <si>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</si>
  <si>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</si>
  <si>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</si>
  <si>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</si>
  <si>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</si>
  <si>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</si>
  <si>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</si>
  <si>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</si>
  <si>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</si>
  <si>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</si>
  <si>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</si>
  <si>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</si>
  <si>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</si>
  <si>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</si>
  <si>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</si>
  <si>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</si>
  <si>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</si>
  <si>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</si>
  <si>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</si>
  <si>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</si>
  <si>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</si>
  <si>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</si>
  <si>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</si>
  <si>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</si>
  <si>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</si>
  <si>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</si>
  <si>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</si>
  <si>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</si>
  <si>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</si>
  <si>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</si>
  <si>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</si>
  <si>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</si>
  <si>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</si>
  <si>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</si>
  <si>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</si>
  <si>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</si>
  <si>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</si>
  <si>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</si>
  <si>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</si>
  <si>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</si>
  <si>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</si>
  <si>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</si>
  <si>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</si>
  <si>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</si>
  <si>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</si>
  <si>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</si>
  <si>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</si>
  <si>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</si>
  <si>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</si>
  <si>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</si>
  <si>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</si>
  <si>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</si>
  <si>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</si>
  <si>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</si>
  <si>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</si>
  <si>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</si>
  <si>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</si>
  <si>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</si>
  <si>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</si>
  <si>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</si>
  <si>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</si>
  <si>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</si>
  <si>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</si>
  <si>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</si>
  <si>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</si>
  <si>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</si>
  <si>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</si>
  <si>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</si>
  <si>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</si>
  <si>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</si>
  <si>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</si>
  <si>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</si>
  <si>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</si>
  <si>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</si>
  <si>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</si>
  <si>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</si>
  <si>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</si>
  <si>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</si>
  <si>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</si>
  <si>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</si>
  <si>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</si>
  <si>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</si>
  <si>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</si>
  <si>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</si>
  <si>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</si>
  <si>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</si>
  <si>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</si>
  <si>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</si>
  <si>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</si>
  <si>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</si>
  <si>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</si>
  <si>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</si>
  <si>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</si>
  <si>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</si>
  <si>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</si>
  <si>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</si>
  <si>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</si>
  <si>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</si>
  <si>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</si>
  <si>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</si>
  <si>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</si>
  <si>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</si>
  <si>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</si>
  <si>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</si>
  <si>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</si>
  <si>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</si>
  <si>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</si>
  <si>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</si>
  <si>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</si>
  <si>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</si>
  <si>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</si>
  <si>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</si>
  <si>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</si>
  <si>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</si>
  <si>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</si>
  <si>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</si>
  <si>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</si>
  <si>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</si>
  <si>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</si>
  <si>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</si>
  <si>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</si>
  <si>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</si>
  <si>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</si>
  <si>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</si>
  <si>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</si>
  <si>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</si>
  <si>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</si>
  <si>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</si>
  <si>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</si>
  <si>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</si>
  <si>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</si>
  <si>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</si>
  <si>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</si>
  <si>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</si>
  <si>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</si>
  <si>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</si>
  <si>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</si>
  <si>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</si>
  <si>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</si>
  <si>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</si>
  <si>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</si>
  <si>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</si>
  <si>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</si>
  <si>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</si>
  <si>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</si>
  <si>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</si>
  <si>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</si>
  <si>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</si>
  <si>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</si>
  <si>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</si>
  <si>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</si>
  <si>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</si>
  <si>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</si>
  <si>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</si>
  <si>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</si>
  <si>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</si>
  <si>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</si>
  <si>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</si>
  <si>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</si>
  <si>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</si>
  <si>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</si>
  <si>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</si>
  <si>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</si>
  <si>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</si>
  <si>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</si>
  <si>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</si>
  <si>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</si>
  <si>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</si>
  <si>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</si>
  <si>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</si>
  <si>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</si>
  <si>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</si>
  <si>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</si>
  <si>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</si>
  <si>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</si>
  <si>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</si>
  <si>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</si>
  <si>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</si>
  <si>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</si>
  <si>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</si>
  <si>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</si>
  <si>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</si>
  <si>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</si>
  <si>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</si>
  <si>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</si>
  <si>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</si>
  <si>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</si>
  <si>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</si>
  <si>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</si>
  <si>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</si>
  <si>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</si>
  <si>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</si>
  <si>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</si>
  <si>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</si>
  <si>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</si>
  <si>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</si>
  <si>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</si>
  <si>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</si>
  <si>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</si>
  <si>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</si>
  <si>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</si>
  <si>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</si>
  <si>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</si>
  <si>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</si>
  <si>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</si>
  <si>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</si>
  <si>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</si>
  <si>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</si>
  <si>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</si>
  <si>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</si>
  <si>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</si>
  <si>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</si>
  <si>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</si>
  <si>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</si>
  <si>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</si>
  <si>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</si>
  <si>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</si>
  <si>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</si>
  <si>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</si>
  <si>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</si>
  <si>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</si>
  <si>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</si>
  <si>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</si>
  <si>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</si>
  <si>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</si>
  <si>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</si>
  <si>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</si>
  <si>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</si>
  <si>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</si>
  <si>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</si>
  <si>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</si>
  <si>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</si>
  <si>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</si>
  <si>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</si>
  <si>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</si>
  <si>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</si>
  <si>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</si>
  <si>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</si>
  <si>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</si>
  <si>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</si>
  <si>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</si>
  <si>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</si>
  <si>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</si>
  <si>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</si>
  <si>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</si>
  <si>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</si>
  <si>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</si>
  <si>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</si>
  <si>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</si>
  <si>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</si>
  <si>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</si>
  <si>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</si>
  <si>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</si>
  <si>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</si>
  <si>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</si>
  <si>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</si>
  <si>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</si>
  <si>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</si>
  <si>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</si>
  <si>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</si>
  <si>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</si>
  <si>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</si>
  <si>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</si>
  <si>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</si>
  <si>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</si>
  <si>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</si>
  <si>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</si>
  <si>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</si>
  <si>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</si>
  <si>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</si>
  <si>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</si>
  <si>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</si>
  <si>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</si>
  <si>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</si>
  <si>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</si>
  <si>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</si>
  <si>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</si>
  <si>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</si>
  <si>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</si>
  <si>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</si>
  <si>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</si>
  <si>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</si>
  <si>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</si>
  <si>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</si>
  <si>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</si>
  <si>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</si>
  <si>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</si>
  <si>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</si>
  <si>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</si>
  <si>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</si>
  <si>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</si>
  <si>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</si>
  <si>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</si>
  <si>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</si>
  <si>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</si>
  <si>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</si>
  <si>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</si>
  <si>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</si>
  <si>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</si>
  <si>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</si>
  <si>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</si>
  <si>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</si>
  <si>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</si>
  <si>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</si>
  <si>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</si>
  <si>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</si>
  <si>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</si>
  <si>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</si>
  <si>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</si>
  <si>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</si>
  <si>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</si>
  <si>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</si>
  <si>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</si>
  <si>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</si>
  <si>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</si>
  <si>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</si>
  <si>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</si>
  <si>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</si>
  <si>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</si>
  <si>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</si>
  <si>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</si>
  <si>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</si>
  <si>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</si>
  <si>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</si>
  <si>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</si>
  <si>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</si>
  <si>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</si>
  <si>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</si>
  <si>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</si>
  <si>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</si>
  <si>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</si>
  <si>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</si>
  <si>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</si>
  <si>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</si>
  <si>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</si>
  <si>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</si>
  <si>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</si>
  <si>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</si>
  <si>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</si>
  <si>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</si>
  <si>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</si>
  <si>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</si>
  <si>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</si>
  <si>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</si>
  <si>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</si>
  <si>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</si>
  <si>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</si>
  <si>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</si>
  <si>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</si>
  <si>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</si>
  <si>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</si>
  <si>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</si>
  <si>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</si>
  <si>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</si>
  <si>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</si>
  <si>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</si>
  <si>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</si>
  <si>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</si>
  <si>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</si>
  <si>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</si>
  <si>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</si>
  <si>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</si>
  <si>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</si>
  <si>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</si>
  <si>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</si>
  <si>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</si>
  <si>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</si>
  <si>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</si>
  <si>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</si>
  <si>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</si>
  <si>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</si>
  <si>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</si>
  <si>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</si>
  <si>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</si>
  <si>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</si>
  <si>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</si>
  <si>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</si>
  <si>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</si>
  <si>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</si>
  <si>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</si>
  <si>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</si>
  <si>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</si>
  <si>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</si>
  <si>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</si>
  <si>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</si>
  <si>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</si>
  <si>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</si>
  <si>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</si>
  <si>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</si>
  <si>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</si>
  <si>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</si>
  <si>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</si>
  <si>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</si>
  <si>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</si>
  <si>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</si>
  <si>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</si>
  <si>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</si>
  <si>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</si>
  <si>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</si>
  <si>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</si>
  <si>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</si>
  <si>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</si>
  <si>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</si>
  <si>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</si>
  <si>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</si>
  <si>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</si>
  <si>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</si>
  <si>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</si>
  <si>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</si>
  <si>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</si>
  <si>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</si>
  <si>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</si>
  <si>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</si>
  <si>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</si>
  <si>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</si>
  <si>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</si>
  <si>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</si>
  <si>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</si>
  <si>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</si>
  <si>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</si>
  <si>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</si>
  <si>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</si>
  <si>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</si>
  <si>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</si>
  <si>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</si>
  <si>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</si>
  <si>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</si>
  <si>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</si>
  <si>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</si>
  <si>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</si>
  <si>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</si>
  <si>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</si>
  <si>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</si>
  <si>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</si>
  <si>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</si>
  <si>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</si>
  <si>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</si>
  <si>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</si>
  <si>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</si>
  <si>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</si>
  <si>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</si>
  <si>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</si>
  <si>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</si>
  <si>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</si>
  <si>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</si>
  <si>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</si>
  <si>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</si>
  <si>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</si>
  <si>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</si>
  <si>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</si>
  <si>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</si>
  <si>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</si>
  <si>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</si>
  <si>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</si>
  <si>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</si>
  <si>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</si>
  <si>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</si>
  <si>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</si>
  <si>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</si>
  <si>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</si>
  <si>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</si>
  <si>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</si>
  <si>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</si>
  <si>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</si>
  <si>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</si>
  <si>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</si>
  <si>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</si>
  <si>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</si>
  <si>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</si>
  <si>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</si>
  <si>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</si>
  <si>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</si>
  <si>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</si>
  <si>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</si>
  <si>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</si>
  <si>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</si>
  <si>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</si>
  <si>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</si>
  <si>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</si>
  <si>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</si>
  <si>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</si>
  <si>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</si>
  <si>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</si>
  <si>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</si>
  <si>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</si>
  <si>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</si>
  <si>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</si>
  <si>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</si>
  <si>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</si>
  <si>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</si>
  <si>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</si>
  <si>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</si>
  <si>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</si>
  <si>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</si>
  <si>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</si>
  <si>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</si>
  <si>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</si>
  <si>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</si>
  <si>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</si>
  <si>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</si>
  <si>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</si>
  <si>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</si>
  <si>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</si>
  <si>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</si>
  <si>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</si>
  <si>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</si>
  <si>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</si>
  <si>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</si>
  <si>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</si>
  <si>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</si>
  <si>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</si>
  <si>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</si>
  <si>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</si>
  <si>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</si>
  <si>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</si>
  <si>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</si>
  <si>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</si>
  <si>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</si>
  <si>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</si>
  <si>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</si>
  <si>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</si>
  <si>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</si>
  <si>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</si>
  <si>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</si>
  <si>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</si>
  <si>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</si>
  <si>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</si>
  <si>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</si>
  <si>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</si>
  <si>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</si>
  <si>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</si>
  <si>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</si>
  <si>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</si>
  <si>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</si>
  <si>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</si>
  <si>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</si>
  <si>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</si>
  <si>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</si>
  <si>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</si>
  <si>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</si>
  <si>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</si>
  <si>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</si>
  <si>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</si>
  <si>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</si>
  <si>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</si>
  <si>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</si>
  <si>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</si>
  <si>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</si>
  <si>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</si>
  <si>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</si>
  <si>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</si>
  <si>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</si>
  <si>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</si>
  <si>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</si>
  <si>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</si>
  <si>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</si>
  <si>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</si>
  <si>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</si>
  <si>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</si>
  <si>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</si>
  <si>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</si>
  <si>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</si>
  <si>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</si>
  <si>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</si>
  <si>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</si>
  <si>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</si>
  <si>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</si>
  <si>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</si>
  <si>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</si>
  <si>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</si>
  <si>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</si>
  <si>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</si>
  <si>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</si>
  <si>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</si>
  <si>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</si>
  <si>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</si>
  <si>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</si>
  <si>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</si>
  <si>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</si>
  <si>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</si>
  <si>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</si>
  <si>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</si>
  <si>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</si>
  <si>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</si>
  <si>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</si>
  <si>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</si>
  <si>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</si>
  <si>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</si>
  <si>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</si>
  <si>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</si>
  <si>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</si>
  <si>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</si>
  <si>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</si>
  <si>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</si>
  <si>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</si>
  <si>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</si>
  <si>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</si>
  <si>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</si>
  <si>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</si>
  <si>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</si>
  <si>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</si>
  <si>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</si>
  <si>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</si>
  <si>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</si>
  <si>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</si>
  <si>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</si>
  <si>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</si>
  <si>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</si>
  <si>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</si>
  <si>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</si>
  <si>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</si>
  <si>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</si>
  <si>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</si>
  <si>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</si>
  <si>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</si>
  <si>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</si>
  <si>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</si>
  <si>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</si>
  <si>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</si>
  <si>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</si>
  <si>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</si>
  <si>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</si>
  <si>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</si>
  <si>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</si>
  <si>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</si>
  <si>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</si>
  <si>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</si>
  <si>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</si>
  <si>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</si>
  <si>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</si>
  <si>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</si>
  <si>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</si>
  <si>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</si>
  <si>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</si>
  <si>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</si>
  <si>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</si>
  <si>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</si>
  <si>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</si>
  <si>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</si>
  <si>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</si>
  <si>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</si>
  <si>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</si>
  <si>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</si>
  <si>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</si>
  <si>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</si>
  <si>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</si>
  <si>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</si>
  <si>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</si>
  <si>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</si>
  <si>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</si>
  <si>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</si>
  <si>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</si>
  <si>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</si>
  <si>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</si>
  <si>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</si>
  <si>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</si>
  <si>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</si>
  <si>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</si>
  <si>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</si>
  <si>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</si>
  <si>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</si>
  <si>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</si>
  <si>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</si>
  <si>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</si>
  <si>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</si>
  <si>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</si>
  <si>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</si>
  <si>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</si>
  <si>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</si>
  <si>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</si>
  <si>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</si>
  <si>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</si>
  <si>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</si>
  <si>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</si>
  <si>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</si>
  <si>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</si>
  <si>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</si>
  <si>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</si>
  <si>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</si>
  <si>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</si>
  <si>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</si>
  <si>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</si>
  <si>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</si>
  <si>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</si>
  <si>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</si>
  <si>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</si>
  <si>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</si>
  <si>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</si>
  <si>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</si>
  <si>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</si>
  <si>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</si>
  <si>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</si>
  <si>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</si>
  <si>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</si>
  <si>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</si>
  <si>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</si>
  <si>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</si>
  <si>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</si>
  <si>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</si>
  <si>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</si>
  <si>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</si>
  <si>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</si>
  <si>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</si>
  <si>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</si>
  <si>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</si>
  <si>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</si>
  <si>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</si>
  <si>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</si>
  <si>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</si>
  <si>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</si>
  <si>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</si>
  <si>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</si>
  <si>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</si>
  <si>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</si>
  <si>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</si>
  <si>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</si>
  <si>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</si>
  <si>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</si>
  <si>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</si>
  <si>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</si>
  <si>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</si>
  <si>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</si>
  <si>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</si>
  <si>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</si>
  <si>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</si>
  <si>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</si>
  <si>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</si>
  <si>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</si>
  <si>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</si>
  <si>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</si>
  <si>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</si>
  <si>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</si>
  <si>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</si>
  <si>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</si>
  <si>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</si>
  <si>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</si>
  <si>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</si>
  <si>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</si>
  <si>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</si>
  <si>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</si>
  <si>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</si>
  <si>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</si>
  <si>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</si>
  <si>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</si>
  <si>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</si>
  <si>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</si>
  <si>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</si>
  <si>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</si>
  <si>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</si>
  <si>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</si>
  <si>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</si>
  <si>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</si>
  <si>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</si>
  <si>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</si>
  <si>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</si>
  <si>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</si>
  <si>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</si>
  <si>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</si>
  <si>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</si>
  <si>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</si>
  <si>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</si>
  <si>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</si>
  <si>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</si>
  <si>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</si>
  <si>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</si>
  <si>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</si>
  <si>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</si>
  <si>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</si>
  <si>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</si>
  <si>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</si>
  <si>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</si>
  <si>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</si>
  <si>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</si>
  <si>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</si>
  <si>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</si>
  <si>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</si>
  <si>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</si>
  <si>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</si>
  <si>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</si>
  <si>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</si>
  <si>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</si>
  <si>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</si>
  <si>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</si>
  <si>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</si>
  <si>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</si>
  <si>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</si>
  <si>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</si>
  <si>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</si>
  <si>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</si>
  <si>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</si>
  <si>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</si>
  <si>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</si>
  <si>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</si>
  <si>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</si>
  <si>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</si>
  <si>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</si>
  <si>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</si>
  <si>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</si>
  <si>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</si>
  <si>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</si>
  <si>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</si>
  <si>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</si>
  <si>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</si>
  <si>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</si>
  <si>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</si>
  <si>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</si>
  <si>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</si>
  <si>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</si>
  <si>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</si>
  <si>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</si>
  <si>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</si>
  <si>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</si>
  <si>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</si>
  <si>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</si>
  <si>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</si>
  <si>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</si>
  <si>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</si>
  <si>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</si>
  <si>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</si>
  <si>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</si>
  <si>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</si>
  <si>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</si>
  <si>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</si>
  <si>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</si>
  <si>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</si>
  <si>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</si>
  <si>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</si>
  <si>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</si>
  <si>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</si>
  <si>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</si>
  <si>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</si>
  <si>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</si>
  <si>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</si>
  <si>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</si>
  <si>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</si>
  <si>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</si>
  <si>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</si>
  <si>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</si>
  <si>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</si>
  <si>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</si>
  <si>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</si>
  <si>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</si>
  <si>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</si>
  <si>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</si>
  <si>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</si>
  <si>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</si>
  <si>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</si>
  <si>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</si>
  <si>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</si>
  <si>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</si>
  <si>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</si>
  <si>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</si>
  <si>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</si>
  <si>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</si>
  <si>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</si>
  <si>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</si>
  <si>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</si>
  <si>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</si>
  <si>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</si>
  <si>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</si>
  <si>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</si>
  <si>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</si>
  <si>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</si>
  <si>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</si>
  <si>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</si>
  <si>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</si>
  <si>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</si>
  <si>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</si>
  <si>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</si>
  <si>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</si>
  <si>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</si>
  <si>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</si>
  <si>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</si>
  <si>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</si>
  <si>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</si>
  <si>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</si>
  <si>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</si>
  <si>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</si>
  <si>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</si>
  <si>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</si>
  <si>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</si>
  <si>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</si>
  <si>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</si>
  <si>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</si>
  <si>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</si>
  <si>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</si>
  <si>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</si>
  <si>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</si>
  <si>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</si>
  <si>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</si>
  <si>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</si>
  <si>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</si>
  <si>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</si>
  <si>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</si>
  <si>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</si>
  <si>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</si>
  <si>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</si>
  <si>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</si>
  <si>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</si>
  <si>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</si>
  <si>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</si>
  <si>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</si>
  <si>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</si>
  <si>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</si>
  <si>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</si>
  <si>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</si>
  <si>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</si>
  <si>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</si>
  <si>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</si>
  <si>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</si>
  <si>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</si>
  <si>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</si>
  <si>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</si>
  <si>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</si>
  <si>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</si>
  <si>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</si>
  <si>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</si>
  <si>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</si>
  <si>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</si>
  <si>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</si>
  <si>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</si>
  <si>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</si>
  <si>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</si>
  <si>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</si>
  <si>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</si>
  <si>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</si>
  <si>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</si>
  <si>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</si>
  <si>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</si>
  <si>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</si>
  <si>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</si>
  <si>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</si>
  <si>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</si>
  <si>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</si>
  <si>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</si>
  <si>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</si>
  <si>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</si>
  <si>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</si>
  <si>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</si>
  <si>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</si>
  <si>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</si>
  <si>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</si>
  <si>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</si>
  <si>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</si>
  <si>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</si>
  <si>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</si>
  <si>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</si>
  <si>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</si>
  <si>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</si>
  <si>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</si>
  <si>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</si>
  <si>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</si>
  <si>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</si>
  <si>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</si>
  <si>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</si>
  <si>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</si>
  <si>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</si>
  <si>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</si>
  <si>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</si>
  <si>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</si>
  <si>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</si>
  <si>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</si>
  <si>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</si>
  <si>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</si>
  <si>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</si>
  <si>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</si>
  <si>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</si>
  <si>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</si>
  <si>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</si>
  <si>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</si>
  <si>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</si>
  <si>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</si>
  <si>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</si>
  <si>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</si>
  <si>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</si>
  <si>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</si>
  <si>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</si>
  <si>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</si>
  <si>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</si>
  <si>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</si>
  <si>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</si>
  <si>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</si>
  <si>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</si>
  <si>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</si>
  <si>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</si>
  <si>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</si>
  <si>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</si>
  <si>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</si>
  <si>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</si>
  <si>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</si>
  <si>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</si>
  <si>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</si>
  <si>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</si>
  <si>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</si>
  <si>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</si>
  <si>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</si>
  <si>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</si>
  <si>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</si>
  <si>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</si>
  <si>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</si>
  <si>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</si>
  <si>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</si>
  <si>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</si>
  <si>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</si>
  <si>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</si>
  <si>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</si>
  <si>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</si>
  <si>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</si>
  <si>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</si>
  <si>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</si>
  <si>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</si>
  <si>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</si>
  <si>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</si>
  <si>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</si>
  <si>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</si>
  <si>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</si>
  <si>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</si>
  <si>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</si>
  <si>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</si>
  <si>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</si>
  <si>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</si>
  <si>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</si>
  <si>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</si>
  <si>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</si>
  <si>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</si>
  <si>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</si>
  <si>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</si>
  <si>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</si>
  <si>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</si>
  <si>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</si>
  <si>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</si>
  <si>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</si>
  <si>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</si>
  <si>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</si>
  <si>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</si>
  <si>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</si>
  <si>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</si>
  <si>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</si>
  <si>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</si>
  <si>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</si>
  <si>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</si>
  <si>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</si>
  <si>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</si>
  <si>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</si>
  <si>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</si>
  <si>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</si>
  <si>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</si>
  <si>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</si>
  <si>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</si>
  <si>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</si>
  <si>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</si>
  <si>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</si>
  <si>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</si>
  <si>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</si>
  <si>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</si>
  <si>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</si>
  <si>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</si>
  <si>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</si>
  <si>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</si>
  <si>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</si>
  <si>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</si>
  <si>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</si>
  <si>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</si>
  <si>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</si>
  <si>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</si>
  <si>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</si>
  <si>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</si>
  <si>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</si>
  <si>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</si>
  <si>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</si>
  <si>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</si>
  <si>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</si>
  <si>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</si>
  <si>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</si>
  <si>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</si>
  <si>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</si>
  <si>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</si>
  <si>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</si>
  <si>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</si>
  <si>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</si>
  <si>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</si>
  <si>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</si>
  <si>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</si>
  <si>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</si>
  <si>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</si>
  <si>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</si>
  <si>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</si>
  <si>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</si>
  <si>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</si>
  <si>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</si>
  <si>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</si>
  <si>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</si>
  <si>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</si>
  <si>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</si>
  <si>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</si>
  <si>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</si>
  <si>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</si>
  <si>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</si>
  <si>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</si>
  <si>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</si>
  <si>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</si>
  <si>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</si>
  <si>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</si>
  <si>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</si>
  <si>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</si>
  <si>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</si>
  <si>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</si>
  <si>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</si>
  <si>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</si>
  <si>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</si>
  <si>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</si>
  <si>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</si>
  <si>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</si>
  <si>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</si>
  <si>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</si>
  <si>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</si>
  <si>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</si>
  <si>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</si>
  <si>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</si>
  <si>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</si>
  <si>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</si>
  <si>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</si>
  <si>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</si>
  <si>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</si>
  <si>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</si>
  <si>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</si>
  <si>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</si>
  <si>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</si>
  <si>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</si>
  <si>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</si>
  <si>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</si>
  <si>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</si>
  <si>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</si>
  <si>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</si>
  <si>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</si>
  <si>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</si>
  <si>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</si>
  <si>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</si>
  <si>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</si>
  <si>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</si>
  <si>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</si>
  <si>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</si>
  <si>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</si>
  <si>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</si>
  <si>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</si>
  <si>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</si>
  <si>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</si>
  <si>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</si>
  <si>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</si>
  <si>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</si>
  <si>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</si>
  <si>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</si>
  <si>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</si>
  <si>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</si>
  <si>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</si>
  <si>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</si>
  <si>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</si>
  <si>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</si>
  <si>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</si>
  <si>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</si>
  <si>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</si>
  <si>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</si>
  <si>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</si>
  <si>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</si>
  <si>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</si>
  <si>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</si>
  <si>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</si>
  <si>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</si>
  <si>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</si>
  <si>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</si>
  <si>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</si>
  <si>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</si>
  <si>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</si>
  <si>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</si>
  <si>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</si>
  <si>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</si>
  <si>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</si>
  <si>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</si>
  <si>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</si>
  <si>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</si>
  <si>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</si>
  <si>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</si>
  <si>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</si>
  <si>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</si>
  <si>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</si>
  <si>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</si>
  <si>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</si>
  <si>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</si>
  <si>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</si>
  <si>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</si>
  <si>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</si>
  <si>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</si>
  <si>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</si>
  <si>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</si>
  <si>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</si>
  <si>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</si>
  <si>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</si>
  <si>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</si>
  <si>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</si>
  <si>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</si>
  <si>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</si>
  <si>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</si>
  <si>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</si>
  <si>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</si>
  <si>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</si>
  <si>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</si>
  <si>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</si>
  <si>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</si>
  <si>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</si>
  <si>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</si>
  <si>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</si>
  <si>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</si>
  <si>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</si>
  <si>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</si>
  <si>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</si>
  <si>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</si>
  <si>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</si>
  <si>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</si>
  <si>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</si>
  <si>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</si>
  <si>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</si>
  <si>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</si>
  <si>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</si>
  <si>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</si>
  <si>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</si>
  <si>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</si>
  <si>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</si>
  <si>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</si>
  <si>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</si>
  <si>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</si>
  <si>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</si>
  <si>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</si>
  <si>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</si>
  <si>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</si>
  <si>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</si>
  <si>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</si>
  <si>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</si>
  <si>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</si>
  <si>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</si>
  <si>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</si>
  <si>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</si>
  <si>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</si>
  <si>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</si>
  <si>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</si>
  <si>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</si>
  <si>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</si>
  <si>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</si>
  <si>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</si>
  <si>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</si>
  <si>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</si>
  <si>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</si>
  <si>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</si>
  <si>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</si>
  <si>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</si>
  <si>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</si>
  <si>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</si>
  <si>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</si>
  <si>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</si>
  <si>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</si>
  <si>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</si>
  <si>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</si>
  <si>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</si>
  <si>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</si>
  <si>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</si>
  <si>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</si>
  <si>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</si>
  <si>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</si>
  <si>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</si>
  <si>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</si>
  <si>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</si>
  <si>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</si>
  <si>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</si>
  <si>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</si>
  <si>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</si>
  <si>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</si>
  <si>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</si>
  <si>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</si>
  <si>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</si>
  <si>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</si>
  <si>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</si>
  <si>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</si>
  <si>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</si>
  <si>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</si>
  <si>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</si>
  <si>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</si>
  <si>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</si>
  <si>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</si>
  <si>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</si>
  <si>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</si>
  <si>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</si>
  <si>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</si>
  <si>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</si>
  <si>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</si>
  <si>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</si>
  <si>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</si>
  <si>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</si>
  <si>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</si>
  <si>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</si>
  <si>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</si>
  <si>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</si>
  <si>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</si>
  <si>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</si>
  <si>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</si>
  <si>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</si>
  <si>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</si>
  <si>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</si>
  <si>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</si>
  <si>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</si>
  <si>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</si>
  <si>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</si>
  <si>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</si>
  <si>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</si>
  <si>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</si>
  <si>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</si>
  <si>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</si>
  <si>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</si>
  <si>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</si>
  <si>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</si>
  <si>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</si>
  <si>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</si>
  <si>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</si>
  <si>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</si>
  <si>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</si>
  <si>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</si>
  <si>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</si>
  <si>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</si>
  <si>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</si>
  <si>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</si>
  <si>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</si>
  <si>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</si>
  <si>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</si>
  <si>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</si>
  <si>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</si>
  <si>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</si>
  <si>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</si>
  <si>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</si>
  <si>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</si>
  <si>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</si>
  <si>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</si>
  <si>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</si>
  <si>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</si>
  <si>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</si>
  <si>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</si>
  <si>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</si>
  <si>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</si>
  <si>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</si>
  <si>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</si>
  <si>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</si>
  <si>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</si>
  <si>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</si>
  <si>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</si>
  <si>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</si>
  <si>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</si>
  <si>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</si>
  <si>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</si>
  <si>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</si>
  <si>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</si>
  <si>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</si>
  <si>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</si>
  <si>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</si>
  <si>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</si>
  <si>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</si>
  <si>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</si>
  <si>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</si>
  <si>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</si>
  <si>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</si>
  <si>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</si>
  <si>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</si>
  <si>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</si>
  <si>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</si>
  <si>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</si>
  <si>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</si>
  <si>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</si>
  <si>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</si>
  <si>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</si>
  <si>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</si>
  <si>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</si>
  <si>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</si>
  <si>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</si>
  <si>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</si>
  <si>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</si>
  <si>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</si>
  <si>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</si>
  <si>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</si>
  <si>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</si>
  <si>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</si>
  <si>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</si>
  <si>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</si>
  <si>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</si>
  <si>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</si>
  <si>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</si>
  <si>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</si>
  <si>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</si>
  <si>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</si>
  <si>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</si>
  <si>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</si>
  <si>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</si>
  <si>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</si>
  <si>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</si>
  <si>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</si>
  <si>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</si>
  <si>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</si>
  <si>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</si>
  <si>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</si>
  <si>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</si>
  <si>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</si>
  <si>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</si>
  <si>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</si>
  <si>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</si>
  <si>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</si>
  <si>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</si>
  <si>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</si>
  <si>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</si>
  <si>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</si>
  <si>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</si>
  <si>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</si>
  <si>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</si>
  <si>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</si>
  <si>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</si>
  <si>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</si>
  <si>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</si>
  <si>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</si>
  <si>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</si>
  <si>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</si>
  <si>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</si>
  <si>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</si>
  <si>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</si>
  <si>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</si>
  <si>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</si>
  <si>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</si>
  <si>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</si>
  <si>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</si>
  <si>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</si>
  <si>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</si>
  <si>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</si>
  <si>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</si>
  <si>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</si>
  <si>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</si>
  <si>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</si>
  <si>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</si>
  <si>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</si>
  <si>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</si>
  <si>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</si>
  <si>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</si>
  <si>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</si>
  <si>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</si>
  <si>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</si>
  <si>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</si>
  <si>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</si>
  <si>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</si>
  <si>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</si>
  <si>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</si>
  <si>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</si>
  <si>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</si>
  <si>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</si>
  <si>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</si>
  <si>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</si>
  <si>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</si>
  <si>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</si>
  <si>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</si>
  <si>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</si>
  <si>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</si>
  <si>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</si>
  <si>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</si>
  <si>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</si>
  <si>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</si>
  <si>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</si>
  <si>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</si>
  <si>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</si>
  <si>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</si>
  <si>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</si>
  <si>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</si>
  <si>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</si>
  <si>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</si>
  <si>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</si>
  <si>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</si>
  <si>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</si>
  <si>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</si>
  <si>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</si>
  <si>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</si>
  <si>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</si>
  <si>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</si>
  <si>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</si>
  <si>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</si>
  <si>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</si>
  <si>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</si>
  <si>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</si>
  <si>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</si>
  <si>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</si>
  <si>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</si>
  <si>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</si>
  <si>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</si>
  <si>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</si>
  <si>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</si>
  <si>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</si>
  <si>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</si>
  <si>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</si>
  <si>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</si>
  <si>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</si>
  <si>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</si>
  <si>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</si>
  <si>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</si>
  <si>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</si>
  <si>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</si>
  <si>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</si>
  <si>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</si>
  <si>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</si>
  <si>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</si>
  <si>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</si>
  <si>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</si>
  <si>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</si>
  <si>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</si>
  <si>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</si>
  <si>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</si>
  <si>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</si>
  <si>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</si>
  <si>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</si>
  <si>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</si>
  <si>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</si>
  <si>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</si>
  <si>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</si>
  <si>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</si>
  <si>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</si>
  <si>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</si>
  <si>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</si>
  <si>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</si>
  <si>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</si>
  <si>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</si>
  <si>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</si>
  <si>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</si>
  <si>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</si>
  <si>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</si>
  <si>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</si>
  <si>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</si>
  <si>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</si>
  <si>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</si>
  <si>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</si>
  <si>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</si>
  <si>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</si>
  <si>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</si>
  <si>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</si>
  <si>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</si>
  <si>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</si>
  <si>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</si>
  <si>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</si>
  <si>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</si>
  <si>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</si>
  <si>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</si>
  <si>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</si>
  <si>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</si>
  <si>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</si>
  <si>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</si>
  <si>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</si>
  <si>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</si>
  <si>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</si>
  <si>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</si>
  <si>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</si>
  <si>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</si>
  <si>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</si>
  <si>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</si>
  <si>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</si>
  <si>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</si>
  <si>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</si>
  <si>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</si>
  <si>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</si>
  <si>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</si>
  <si>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</si>
  <si>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</si>
  <si>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</si>
  <si>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</si>
  <si>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</si>
  <si>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</si>
  <si>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</si>
  <si>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</si>
  <si>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</si>
  <si>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</si>
  <si>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</si>
  <si>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</si>
  <si>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</si>
  <si>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</si>
  <si>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</si>
  <si>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</si>
  <si>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</si>
  <si>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</si>
  <si>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</si>
  <si>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</si>
  <si>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</si>
  <si>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</si>
  <si>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</si>
  <si>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</si>
  <si>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</si>
  <si>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</si>
  <si>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</si>
  <si>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</si>
  <si>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</si>
  <si>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</si>
  <si>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</si>
  <si>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</si>
  <si>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</si>
  <si>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</si>
  <si>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</si>
  <si>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</si>
  <si>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</si>
  <si>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</si>
  <si>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</si>
  <si>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</si>
  <si>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</si>
  <si>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</si>
  <si>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</si>
  <si>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</si>
  <si>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</si>
  <si>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</si>
  <si>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</si>
  <si>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</si>
  <si>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</si>
  <si>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</si>
  <si>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</si>
  <si>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</si>
  <si>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</si>
  <si>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</si>
  <si>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</si>
  <si>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</si>
  <si>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</si>
  <si>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</si>
  <si>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</si>
  <si>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</si>
  <si>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</si>
  <si>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</si>
  <si>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</si>
  <si>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</si>
  <si>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</si>
  <si>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</si>
  <si>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</si>
  <si>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</si>
  <si>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</si>
  <si>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</si>
  <si>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</si>
  <si>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</si>
  <si>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</si>
  <si>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</si>
  <si>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</si>
  <si>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</si>
  <si>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</si>
  <si>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</si>
  <si>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</si>
  <si>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</si>
  <si>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</si>
  <si>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</si>
  <si>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</si>
  <si>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</si>
  <si>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</si>
  <si>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</si>
  <si>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</si>
  <si>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</si>
  <si>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</si>
  <si>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</si>
  <si>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</si>
  <si>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</si>
  <si>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</si>
  <si>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</si>
  <si>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</si>
  <si>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</si>
  <si>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</si>
  <si>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</si>
  <si>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</si>
  <si>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</si>
  <si>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</si>
  <si>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</si>
  <si>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</si>
  <si>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</si>
  <si>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</si>
  <si>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</si>
  <si>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</si>
  <si>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</si>
  <si>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</si>
  <si>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</si>
  <si>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</si>
  <si>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</si>
  <si>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</si>
  <si>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</si>
  <si>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</si>
  <si>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</si>
  <si>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</si>
  <si>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</si>
  <si>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</si>
  <si>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</si>
  <si>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</si>
  <si>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</si>
  <si>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</si>
  <si>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</si>
  <si>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</si>
  <si>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</si>
  <si>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</si>
  <si>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</si>
  <si>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</si>
  <si>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</si>
  <si>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</si>
  <si>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</si>
  <si>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</si>
  <si>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</si>
  <si>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</si>
  <si>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</si>
  <si>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</si>
  <si>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</si>
  <si>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</si>
  <si>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</si>
  <si>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</si>
  <si>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</si>
  <si>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</si>
  <si>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</si>
  <si>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</si>
  <si>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</si>
  <si>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</si>
  <si>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</si>
  <si>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</si>
  <si>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</si>
  <si>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</si>
  <si>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</si>
  <si>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</si>
  <si>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</si>
  <si>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</si>
  <si>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</si>
  <si>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</si>
  <si>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</si>
  <si>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</si>
  <si>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</si>
  <si>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</si>
  <si>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</si>
  <si>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</si>
  <si>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</si>
  <si>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</si>
  <si>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</si>
  <si>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</si>
  <si>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</si>
  <si>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</si>
  <si>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</si>
  <si>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</si>
  <si>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</si>
  <si>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</si>
  <si>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</si>
  <si>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</si>
  <si>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</si>
  <si>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</si>
  <si>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</si>
  <si>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</si>
  <si>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</si>
  <si>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</si>
  <si>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</si>
  <si>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</si>
  <si>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</si>
  <si>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</si>
  <si>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</si>
  <si>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</si>
  <si>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</si>
  <si>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</si>
  <si>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</si>
  <si>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</si>
  <si>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</si>
  <si>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</si>
  <si>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</si>
  <si>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</si>
  <si>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</si>
  <si>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</si>
  <si>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</si>
  <si>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</si>
  <si>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</si>
  <si>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</si>
  <si>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</si>
  <si>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</si>
  <si>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</si>
  <si>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</si>
  <si>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</si>
  <si>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</si>
  <si>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</si>
  <si>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</si>
  <si>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</si>
  <si>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</si>
  <si>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</si>
  <si>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</si>
  <si>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</si>
  <si>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</si>
  <si>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</si>
  <si>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</si>
  <si>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</si>
  <si>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</si>
  <si>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</si>
  <si>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</si>
  <si>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</si>
  <si>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</si>
  <si>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</si>
  <si>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</si>
  <si>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</si>
  <si>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</si>
  <si>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</si>
  <si>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</si>
  <si>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</si>
  <si>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</si>
  <si>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</si>
  <si>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</si>
  <si>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</si>
  <si>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</si>
  <si>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</si>
  <si>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</si>
  <si>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</si>
  <si>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</si>
  <si>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</si>
  <si>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</si>
  <si>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</si>
  <si>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</si>
  <si>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</si>
  <si>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</si>
  <si>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</si>
  <si>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</si>
  <si>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</si>
  <si>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</si>
  <si>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</si>
  <si>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</si>
  <si>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</si>
  <si>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</si>
  <si>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</si>
  <si>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</si>
  <si>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</si>
  <si>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</si>
  <si>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</si>
  <si>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</si>
  <si>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</si>
  <si>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</si>
  <si>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</si>
  <si>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</si>
  <si>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</si>
  <si>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</si>
  <si>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</si>
  <si>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</si>
  <si>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</si>
  <si>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</si>
  <si>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</si>
  <si>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</si>
  <si>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</si>
  <si>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</si>
  <si>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</si>
  <si>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</si>
  <si>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</si>
  <si>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</si>
  <si>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</si>
  <si>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</si>
  <si>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</si>
  <si>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</si>
  <si>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</si>
  <si>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</si>
  <si>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</si>
  <si>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</si>
  <si>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</si>
  <si>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</si>
  <si>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</si>
  <si>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</si>
  <si>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</si>
  <si>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</si>
  <si>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</si>
  <si>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</si>
  <si>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</si>
  <si>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</si>
  <si>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</si>
  <si>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</si>
  <si>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</si>
  <si>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</si>
  <si>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</si>
  <si>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</si>
  <si>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</si>
  <si>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</si>
  <si>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</si>
  <si>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</si>
  <si>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</si>
  <si>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</si>
  <si>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</si>
  <si>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</si>
  <si>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</si>
  <si>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</si>
  <si>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</si>
  <si>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</si>
  <si>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</si>
  <si>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</si>
  <si>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</si>
  <si>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</si>
  <si>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</si>
  <si>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</si>
  <si>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</si>
  <si>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</si>
  <si>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</si>
  <si>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</si>
  <si>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</si>
  <si>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</si>
  <si>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</si>
  <si>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</si>
  <si>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</si>
  <si>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</si>
  <si>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</si>
  <si>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</si>
  <si>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</si>
  <si>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</si>
  <si>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</si>
  <si>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</si>
  <si>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</si>
  <si>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</si>
  <si>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</si>
  <si>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</si>
  <si>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</si>
  <si>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</si>
  <si>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</si>
  <si>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</si>
  <si>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</si>
  <si>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</si>
  <si>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</si>
  <si>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</si>
  <si>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</si>
  <si>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</si>
  <si>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</si>
  <si>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</si>
  <si>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</si>
  <si>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</si>
  <si>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</si>
  <si>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</si>
  <si>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</si>
  <si>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</si>
  <si>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</si>
  <si>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</si>
  <si>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</si>
  <si>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</si>
  <si>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</si>
  <si>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</si>
  <si>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</si>
  <si>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</si>
  <si>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</si>
  <si>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</si>
  <si>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</si>
  <si>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</si>
  <si>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</si>
  <si>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</si>
  <si>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</si>
  <si>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</si>
  <si>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</si>
  <si>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</si>
  <si>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</si>
  <si>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</si>
  <si>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</si>
  <si>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</si>
  <si>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</si>
  <si>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</si>
  <si>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</si>
  <si>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</si>
  <si>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</si>
  <si>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</si>
  <si>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</si>
  <si>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</si>
  <si>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</si>
  <si>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</si>
  <si>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</si>
  <si>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</si>
  <si>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</si>
  <si>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</si>
  <si>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</si>
  <si>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</si>
  <si>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</si>
  <si>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</si>
  <si>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</si>
  <si>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</si>
  <si>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</si>
  <si>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</si>
  <si>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</si>
  <si>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</si>
  <si>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</si>
  <si>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</si>
  <si>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</si>
  <si>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</si>
  <si>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</si>
  <si>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</si>
  <si>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</si>
  <si>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</si>
  <si>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</si>
  <si>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</si>
  <si>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</si>
  <si>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</si>
  <si>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</si>
  <si>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</si>
  <si>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</si>
  <si>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</si>
  <si>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</si>
  <si>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</si>
  <si>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</si>
  <si>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</si>
  <si>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</si>
  <si>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</si>
  <si>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</si>
  <si>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</si>
  <si>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</si>
  <si>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</si>
  <si>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</si>
  <si>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</si>
  <si>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</si>
  <si>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</si>
  <si>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</si>
  <si>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</si>
  <si>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</si>
  <si>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</si>
  <si>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</si>
  <si>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</si>
  <si>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</si>
  <si>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</si>
  <si>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</si>
  <si>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</si>
  <si>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</si>
  <si>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</si>
  <si>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</si>
  <si>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</si>
  <si>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</si>
  <si>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</si>
  <si>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</si>
  <si>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</si>
  <si>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</si>
  <si>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</si>
  <si>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</si>
  <si>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</si>
  <si>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</si>
  <si>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</si>
  <si>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</si>
  <si>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</si>
  <si>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</si>
  <si>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</si>
  <si>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</si>
  <si>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</si>
  <si>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</si>
  <si>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</si>
  <si>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</si>
  <si>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</si>
  <si>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</si>
  <si>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</si>
  <si>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</si>
  <si>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</si>
  <si>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</si>
  <si>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</si>
  <si>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</si>
  <si>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</si>
  <si>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</si>
  <si>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</si>
  <si>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</si>
  <si>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</si>
  <si>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</si>
  <si>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</si>
  <si>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</si>
  <si>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</si>
  <si>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</si>
  <si>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</si>
  <si>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</si>
  <si>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</si>
  <si>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</si>
  <si>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</si>
  <si>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</si>
  <si>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</si>
  <si>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</si>
  <si>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</si>
  <si>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</si>
  <si>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</si>
  <si>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</si>
  <si>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</si>
  <si>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</si>
  <si>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</si>
  <si>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</si>
  <si>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</si>
  <si>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</si>
  <si>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</si>
  <si>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</si>
  <si>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</si>
  <si>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</si>
  <si>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</si>
  <si>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</si>
  <si>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</si>
  <si>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</si>
  <si>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</si>
  <si>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</si>
  <si>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</si>
  <si>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</si>
  <si>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</si>
  <si>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</si>
  <si>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</si>
  <si>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</si>
  <si>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</si>
  <si>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</si>
  <si>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</si>
  <si>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</si>
  <si>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</si>
  <si>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</si>
  <si>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</si>
  <si>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</si>
  <si>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</si>
  <si>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</si>
  <si>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</si>
  <si>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</si>
  <si>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</si>
  <si>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</si>
  <si>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</si>
  <si>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</si>
  <si>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</si>
  <si>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</si>
  <si>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</si>
  <si>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</si>
  <si>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</si>
  <si>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</si>
  <si>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</si>
  <si>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</si>
  <si>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</si>
  <si>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</si>
  <si>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</si>
  <si>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</si>
  <si>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</si>
  <si>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</si>
  <si>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</si>
  <si>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</si>
  <si>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</si>
  <si>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</si>
  <si>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</si>
  <si>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</si>
  <si>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</si>
  <si>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</si>
  <si>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</si>
  <si>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</si>
  <si>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</si>
  <si>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</si>
  <si>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</si>
  <si>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</si>
  <si>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</si>
  <si>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</si>
  <si>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</si>
  <si>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</si>
  <si>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</si>
  <si>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</si>
  <si>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</si>
  <si>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</si>
  <si>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</si>
  <si>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</si>
  <si>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</si>
  <si>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</si>
  <si>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</si>
  <si>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</si>
  <si>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</si>
  <si>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</si>
  <si>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</si>
  <si>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</si>
  <si>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</si>
  <si>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</si>
  <si>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</si>
  <si>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</si>
  <si>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</si>
  <si>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</si>
  <si>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</si>
  <si>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</si>
  <si>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</si>
  <si>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</si>
  <si>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</si>
  <si>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</si>
  <si>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</si>
  <si>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</si>
  <si>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</si>
  <si>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</si>
  <si>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</si>
  <si>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</si>
  <si>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</si>
  <si>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</si>
  <si>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</si>
  <si>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</si>
  <si>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</si>
  <si>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</si>
  <si>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</si>
  <si>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</si>
  <si>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</si>
  <si>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</si>
  <si>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</si>
  <si>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</si>
  <si>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</si>
  <si>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</si>
  <si>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</si>
  <si>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</si>
  <si>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</si>
  <si>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</si>
  <si>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</si>
  <si>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</si>
  <si>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</si>
  <si>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</si>
  <si>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</si>
  <si>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</si>
  <si>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</si>
  <si>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</si>
  <si>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</si>
  <si>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</si>
  <si>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</si>
  <si>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</si>
  <si>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</si>
  <si>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</si>
  <si>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</si>
  <si>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</si>
  <si>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</si>
  <si>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</si>
  <si>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</si>
  <si>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</si>
  <si>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</si>
  <si>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</si>
  <si>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</si>
  <si>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</si>
  <si>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</si>
  <si>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</si>
  <si>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</si>
  <si>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</si>
  <si>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</si>
  <si>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</si>
  <si>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</si>
  <si>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</si>
  <si>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</si>
  <si>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</si>
  <si>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</si>
  <si>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</si>
  <si>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</si>
  <si>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</si>
  <si>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</si>
  <si>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</si>
  <si>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</si>
  <si>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</si>
  <si>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</si>
  <si>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</si>
  <si>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</si>
  <si>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</si>
  <si>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</si>
  <si>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</si>
  <si>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</si>
  <si>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</si>
  <si>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</si>
  <si>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</si>
  <si>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</si>
  <si>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</si>
  <si>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</si>
  <si>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</si>
  <si>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</si>
  <si>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</si>
  <si>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</si>
  <si>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</si>
  <si>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</si>
  <si>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</si>
  <si>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</si>
  <si>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</si>
  <si>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</si>
  <si>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</si>
  <si>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</si>
  <si>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</si>
  <si>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</si>
  <si>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</si>
  <si>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</si>
  <si>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</si>
  <si>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</si>
  <si>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</si>
  <si>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</si>
  <si>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</si>
  <si>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</si>
  <si>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</si>
  <si>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</si>
  <si>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</si>
  <si>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</si>
  <si>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</si>
  <si>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</si>
  <si>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</si>
  <si>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</si>
  <si>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</si>
  <si>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</si>
  <si>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</si>
  <si>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</si>
  <si>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</si>
  <si>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</si>
  <si>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</si>
  <si>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</si>
  <si>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</si>
  <si>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</si>
  <si>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</si>
  <si>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</si>
  <si>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</si>
  <si>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</si>
  <si>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</si>
  <si>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</si>
  <si>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</si>
  <si>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</si>
  <si>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</si>
  <si>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</si>
  <si>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</si>
  <si>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</si>
  <si>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</si>
  <si>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</si>
  <si>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</si>
  <si>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</si>
  <si>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</si>
  <si>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</si>
  <si>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</si>
  <si>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</si>
  <si>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</si>
  <si>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</si>
  <si>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</si>
  <si>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</si>
  <si>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</si>
  <si>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</si>
  <si>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</si>
  <si>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</si>
  <si>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</si>
  <si>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</si>
  <si>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</si>
  <si>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</si>
  <si>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</si>
  <si>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</si>
  <si>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</si>
  <si>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</si>
  <si>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</si>
  <si>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</si>
  <si>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</si>
  <si>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</si>
  <si>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</si>
  <si>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</si>
  <si>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</si>
  <si>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</si>
  <si>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</si>
  <si>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</si>
  <si>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</si>
  <si>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</si>
  <si>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</si>
  <si>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</si>
  <si>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</si>
  <si>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</si>
  <si>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</si>
  <si>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</si>
  <si>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</si>
  <si>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</si>
  <si>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</si>
  <si>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</si>
  <si>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</si>
  <si>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</si>
  <si>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</si>
  <si>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</si>
  <si>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</si>
  <si>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</si>
  <si>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</si>
  <si>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</si>
  <si>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</si>
  <si>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</si>
  <si>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</si>
  <si>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</si>
  <si>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</si>
  <si>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</si>
  <si>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</si>
  <si>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</si>
  <si>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</si>
  <si>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</si>
  <si>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</si>
  <si>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</si>
  <si>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</si>
  <si>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</si>
  <si>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</si>
  <si>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</si>
  <si>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</si>
  <si>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</si>
  <si>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</si>
  <si>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</si>
  <si>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</si>
  <si>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</si>
  <si>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</si>
  <si>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</si>
  <si>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</si>
  <si>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</si>
  <si>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</si>
  <si>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</si>
  <si>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</si>
  <si>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</si>
  <si>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</si>
  <si>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</si>
  <si>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</si>
  <si>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</si>
  <si>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</si>
  <si>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</si>
  <si>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</si>
  <si>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</si>
  <si>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</si>
  <si>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</si>
  <si>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</si>
  <si>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</si>
  <si>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</si>
  <si>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</si>
  <si>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</si>
  <si>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</si>
  <si>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</si>
  <si>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</si>
  <si>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</si>
  <si>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</si>
  <si>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</si>
  <si>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</si>
  <si>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</si>
  <si>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</si>
  <si>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</si>
  <si>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</si>
  <si>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</si>
  <si>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</si>
  <si>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</si>
  <si>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</si>
  <si>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</si>
  <si>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</si>
  <si>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</si>
  <si>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</si>
  <si>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</si>
  <si>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</si>
  <si>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</si>
  <si>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</si>
  <si>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</si>
  <si>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</si>
  <si>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</si>
  <si>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</si>
  <si>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</si>
  <si>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</si>
  <si>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</si>
  <si>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</si>
  <si>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</si>
  <si>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</si>
  <si>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</si>
  <si>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</si>
  <si>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</si>
  <si>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</si>
  <si>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</si>
  <si>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</si>
  <si>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</si>
  <si>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</si>
  <si>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</si>
  <si>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</si>
  <si>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</si>
  <si>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</si>
  <si>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</si>
  <si>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</si>
  <si>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</si>
  <si>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</si>
  <si>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</si>
  <si>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</si>
  <si>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</si>
  <si>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</si>
  <si>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</si>
  <si>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</si>
  <si>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</si>
  <si>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</si>
  <si>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</si>
  <si>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</si>
  <si>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</si>
  <si>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</si>
  <si>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</si>
  <si>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</si>
  <si>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</si>
  <si>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</si>
  <si>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</si>
  <si>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</si>
  <si>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</si>
  <si>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</si>
  <si>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</si>
  <si>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</si>
  <si>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</si>
  <si>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</si>
  <si>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</si>
  <si>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</si>
  <si>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</si>
  <si>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</si>
  <si>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</si>
  <si>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</si>
  <si>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</si>
  <si>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</si>
  <si>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</si>
  <si>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</si>
  <si>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</si>
  <si>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</si>
  <si>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</si>
  <si>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</si>
  <si>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</si>
  <si>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</si>
  <si>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</si>
  <si>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</si>
  <si>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</si>
  <si>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</si>
  <si>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</si>
  <si>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</si>
  <si>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</si>
  <si>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</si>
  <si>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</si>
  <si>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</si>
  <si>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</si>
  <si>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</si>
  <si>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</si>
  <si>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</si>
  <si>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</si>
  <si>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</si>
  <si>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</si>
  <si>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</si>
  <si>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</si>
  <si>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</si>
  <si>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</si>
  <si>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</si>
  <si>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</si>
  <si>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</si>
  <si>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</si>
  <si>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</si>
  <si>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</si>
  <si>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</si>
  <si>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</si>
  <si>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</si>
  <si>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</si>
  <si>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</si>
  <si>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</si>
  <si>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</si>
  <si>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</si>
  <si>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</si>
  <si>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</si>
  <si>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</si>
  <si>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</si>
  <si>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</si>
  <si>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</si>
  <si>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</si>
  <si>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</si>
  <si>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</si>
  <si>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</si>
  <si>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</si>
  <si>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</si>
  <si>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</si>
  <si>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</si>
  <si>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</si>
  <si>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</si>
  <si>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</si>
  <si>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</si>
  <si>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</si>
  <si>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</si>
  <si>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</si>
  <si>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</si>
  <si>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</si>
  <si>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</si>
  <si>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</si>
  <si>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</si>
  <si>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</si>
  <si>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</si>
  <si>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</si>
  <si>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</si>
  <si>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</si>
  <si>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</si>
  <si>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</si>
  <si>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</si>
  <si>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</si>
  <si>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</si>
  <si>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</si>
  <si>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</si>
  <si>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</si>
  <si>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</si>
  <si>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</si>
  <si>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</si>
  <si>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</si>
  <si>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</si>
  <si>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</si>
  <si>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</si>
  <si>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</si>
  <si>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</si>
  <si>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</si>
  <si>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</si>
  <si>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</si>
  <si>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</si>
  <si>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</si>
  <si>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</si>
  <si>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</si>
  <si>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</si>
  <si>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</si>
  <si>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</si>
  <si>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</si>
  <si>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</si>
  <si>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</si>
  <si>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</si>
  <si>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</si>
  <si>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</si>
  <si>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</si>
  <si>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</si>
  <si>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</si>
  <si>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</si>
  <si>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</si>
  <si>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</si>
  <si>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</si>
  <si>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</si>
  <si>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</si>
  <si>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</si>
  <si>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</si>
  <si>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</si>
  <si>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</si>
  <si>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</si>
  <si>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</si>
  <si>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</si>
  <si>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</si>
  <si>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</si>
  <si>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</si>
  <si>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</si>
  <si>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</si>
  <si>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</si>
  <si>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</si>
  <si>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</si>
  <si>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</si>
  <si>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</si>
  <si>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</si>
  <si>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</si>
  <si>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</si>
  <si>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</si>
  <si>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</si>
  <si>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</si>
  <si>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</si>
  <si>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</si>
  <si>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</si>
  <si>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</si>
  <si>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</si>
  <si>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</si>
  <si>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</si>
  <si>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</si>
  <si>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</si>
  <si>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</si>
  <si>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</si>
  <si>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</si>
  <si>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</si>
  <si>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</si>
  <si>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</si>
  <si>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</si>
  <si>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</si>
  <si>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</si>
  <si>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</si>
  <si>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</si>
  <si>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</si>
  <si>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</si>
  <si>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</si>
  <si>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</si>
  <si>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</si>
  <si>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</si>
  <si>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</si>
  <si>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</si>
  <si>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</si>
  <si>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</si>
  <si>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</si>
  <si>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</si>
  <si>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</si>
  <si>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</si>
  <si>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</si>
  <si>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</si>
  <si>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</si>
  <si>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</si>
  <si>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</si>
  <si>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</si>
  <si>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</si>
  <si>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</si>
  <si>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</si>
  <si>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</si>
  <si>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</si>
  <si>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</si>
  <si>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</si>
  <si>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</si>
  <si>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</si>
  <si>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</si>
  <si>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</si>
  <si>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</si>
  <si>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</si>
  <si>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</si>
  <si>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</si>
  <si>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</si>
  <si>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</si>
  <si>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</si>
  <si>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</si>
  <si>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</si>
  <si>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</si>
  <si>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</si>
  <si>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</si>
  <si>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</si>
  <si>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</si>
  <si>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</si>
  <si>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</si>
  <si>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</si>
  <si>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</si>
  <si>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</si>
  <si>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</si>
  <si>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</si>
  <si>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</si>
  <si>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</si>
  <si>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</si>
  <si>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</si>
  <si>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</si>
  <si>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</si>
  <si>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</si>
  <si>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</si>
  <si>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</si>
  <si>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</si>
  <si>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</si>
  <si>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</si>
  <si>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</si>
  <si>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</si>
  <si>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</si>
  <si>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</si>
  <si>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</si>
  <si>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</si>
  <si>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</si>
  <si>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</si>
  <si>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</si>
  <si>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</si>
  <si>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</si>
  <si>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</si>
  <si>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</si>
  <si>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</si>
  <si>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</si>
  <si>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</si>
  <si>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</si>
  <si>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</si>
  <si>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</si>
  <si>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</si>
  <si>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</si>
  <si>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</si>
  <si>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</si>
  <si>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</si>
  <si>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</si>
  <si>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</si>
  <si>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</si>
  <si>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</si>
  <si>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</si>
  <si>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</si>
  <si>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</si>
  <si>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</si>
  <si>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</si>
  <si>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</si>
  <si>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</si>
  <si>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</si>
  <si>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</si>
  <si>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</si>
  <si>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</si>
  <si>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</si>
  <si>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</si>
  <si>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</si>
  <si>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</si>
  <si>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</si>
  <si>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</si>
  <si>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</si>
  <si>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</si>
  <si>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</si>
  <si>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</si>
  <si>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</si>
  <si>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</si>
  <si>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</si>
  <si>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</si>
  <si>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</si>
  <si>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</si>
  <si>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</si>
  <si>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</si>
  <si>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</si>
  <si>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</si>
  <si>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</si>
  <si>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</si>
  <si>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</si>
  <si>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</si>
  <si>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</si>
  <si>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</si>
  <si>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</si>
  <si>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</si>
  <si>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</si>
  <si>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</si>
  <si>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</si>
  <si>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</si>
  <si>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</si>
  <si>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</si>
  <si>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</si>
  <si>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</si>
  <si>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</si>
  <si>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</si>
  <si>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</si>
  <si>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</si>
  <si>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</si>
  <si>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</si>
  <si>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</si>
  <si>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</si>
  <si>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</si>
  <si>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</si>
  <si>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</si>
  <si>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</si>
  <si>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</si>
  <si>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</si>
  <si>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</si>
  <si>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</si>
  <si>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</si>
  <si>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</si>
  <si>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</si>
  <si>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</si>
  <si>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</si>
  <si>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</si>
  <si>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</si>
  <si>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</si>
  <si>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</si>
  <si>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</si>
  <si>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</si>
  <si>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</si>
  <si>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</si>
  <si>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</si>
  <si>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</si>
  <si>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</si>
  <si>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</si>
  <si>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</si>
  <si>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</si>
  <si>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</si>
  <si>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</si>
  <si>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</si>
  <si>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</si>
  <si>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</si>
  <si>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</si>
  <si>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</si>
  <si>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</si>
  <si>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</si>
  <si>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</si>
  <si>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</si>
  <si>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</si>
  <si>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</si>
  <si>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</si>
  <si>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</si>
  <si>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</si>
  <si>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</si>
  <si>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</si>
  <si>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</si>
  <si>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</si>
  <si>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</si>
  <si>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</si>
  <si>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</si>
  <si>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</si>
  <si>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</si>
  <si>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</si>
  <si>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</si>
  <si>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</si>
  <si>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</si>
  <si>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</si>
  <si>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</si>
  <si>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</si>
  <si>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</si>
  <si>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</si>
  <si>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</si>
  <si>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</si>
  <si>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</si>
  <si>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</si>
  <si>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</si>
  <si>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</si>
  <si>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</si>
  <si>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</si>
  <si>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</si>
  <si>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</si>
  <si>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</si>
  <si>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</si>
  <si>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</si>
  <si>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</si>
  <si>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</si>
  <si>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</si>
  <si>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</si>
  <si>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</si>
  <si>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</si>
  <si>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</si>
  <si>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</si>
  <si>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</si>
  <si>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</si>
  <si>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</si>
  <si>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</si>
  <si>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</si>
  <si>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</si>
  <si>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</si>
  <si>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</si>
  <si>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</si>
  <si>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</si>
  <si>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</si>
  <si>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</si>
  <si>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</si>
  <si>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</si>
  <si>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</si>
  <si>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</si>
  <si>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</si>
  <si>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</si>
  <si>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</si>
  <si>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</si>
  <si>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</si>
  <si>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</si>
  <si>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</si>
  <si>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</si>
  <si>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</si>
  <si>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</si>
  <si>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</si>
  <si>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</si>
  <si>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</si>
  <si>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</si>
  <si>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</si>
  <si>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</si>
  <si>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</si>
  <si>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</si>
  <si>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</si>
  <si>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</si>
  <si>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</si>
  <si>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</si>
  <si>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</si>
  <si>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</si>
  <si>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</si>
  <si>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</si>
  <si>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</si>
  <si>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</si>
  <si>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</si>
  <si>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</si>
  <si>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</si>
  <si>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</si>
  <si>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</si>
  <si>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</si>
  <si>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</si>
  <si>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</si>
  <si>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</si>
  <si>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</si>
  <si>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</si>
  <si>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</si>
  <si>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</si>
  <si>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</si>
  <si>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</si>
  <si>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</si>
  <si>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</si>
  <si>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</si>
  <si>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</si>
  <si>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</si>
  <si>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</si>
  <si>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</si>
  <si>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</si>
  <si>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</si>
  <si>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</si>
  <si>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</si>
  <si>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</si>
  <si>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</si>
  <si>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</si>
  <si>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</si>
  <si>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</si>
  <si>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</si>
  <si>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</si>
  <si>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</si>
  <si>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</si>
  <si>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</si>
  <si>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</si>
  <si>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</si>
  <si>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</si>
  <si>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</si>
  <si>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</si>
  <si>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</si>
  <si>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</si>
  <si>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</si>
  <si>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</si>
  <si>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</si>
  <si>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</si>
  <si>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</si>
  <si>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</si>
  <si>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</si>
  <si>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</si>
  <si>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</si>
  <si>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</si>
  <si>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</si>
  <si>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</si>
  <si>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</si>
  <si>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</si>
  <si>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</si>
  <si>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</si>
  <si>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</si>
  <si>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</si>
  <si>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</si>
  <si>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</si>
  <si>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</si>
  <si>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</si>
  <si>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</si>
  <si>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</si>
  <si>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</si>
  <si>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</si>
  <si>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</si>
  <si>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</si>
  <si>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</si>
  <si>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</si>
  <si>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</si>
  <si>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</si>
  <si>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</si>
  <si>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</si>
  <si>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</si>
  <si>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</si>
  <si>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</si>
  <si>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</si>
  <si>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</si>
  <si>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</si>
  <si>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</si>
  <si>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</si>
  <si>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</si>
  <si>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</si>
  <si>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</si>
  <si>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</si>
  <si>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</si>
  <si>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</si>
  <si>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</si>
  <si>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</si>
  <si>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</si>
  <si>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</si>
  <si>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</si>
  <si>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</si>
  <si>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</si>
  <si>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</si>
  <si>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</si>
  <si>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</si>
  <si>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</si>
  <si>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</si>
  <si>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</si>
  <si>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</si>
  <si>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</si>
  <si>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</si>
  <si>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</si>
  <si>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</si>
  <si>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</si>
  <si>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</si>
  <si>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</si>
  <si>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</si>
  <si>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</si>
  <si>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</si>
  <si>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</si>
  <si>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</si>
  <si>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</si>
  <si>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</si>
  <si>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</si>
  <si>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</si>
  <si>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</si>
  <si>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</si>
  <si>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</si>
  <si>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</si>
  <si>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</si>
  <si>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</si>
  <si>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</si>
  <si>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</si>
  <si>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</si>
  <si>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</si>
  <si>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</si>
  <si>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</si>
  <si>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</si>
  <si>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</si>
  <si>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</si>
  <si>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</si>
  <si>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</si>
  <si>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</si>
  <si>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</si>
  <si>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</si>
  <si>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</si>
  <si>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</si>
  <si>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</si>
  <si>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</si>
  <si>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</si>
  <si>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</si>
  <si>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</si>
  <si>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</si>
  <si>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</si>
  <si>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</si>
  <si>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</si>
  <si>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</si>
  <si>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</si>
  <si>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</si>
  <si>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</si>
  <si>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</si>
  <si>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</si>
  <si>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</si>
  <si>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</si>
  <si>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</si>
  <si>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</si>
  <si>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</si>
  <si>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</si>
  <si>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</si>
  <si>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</si>
  <si>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</si>
  <si>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</si>
  <si>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</si>
  <si>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</si>
  <si>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</si>
  <si>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</si>
  <si>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</si>
  <si>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</si>
  <si>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</si>
  <si>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</si>
  <si>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</si>
  <si>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</si>
  <si>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</si>
  <si>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</si>
  <si>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</si>
  <si>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</si>
  <si>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</si>
  <si>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</si>
  <si>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</si>
  <si>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</si>
  <si>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</si>
  <si>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</si>
  <si>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</si>
  <si>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</si>
  <si>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</si>
  <si>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</si>
  <si>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</si>
  <si>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</si>
  <si>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</si>
  <si>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</si>
  <si>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</si>
  <si>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</si>
  <si>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</si>
  <si>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</si>
  <si>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</si>
  <si>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</si>
  <si>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</si>
  <si>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</si>
  <si>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</si>
  <si>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</si>
  <si>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</si>
  <si>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</si>
  <si>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</si>
  <si>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</si>
  <si>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</si>
  <si>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</si>
  <si>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</si>
  <si>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</si>
  <si>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</si>
  <si>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</si>
  <si>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</si>
  <si>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</si>
  <si>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</si>
  <si>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</si>
  <si>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</si>
  <si>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</si>
  <si>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</si>
  <si>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</si>
  <si>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</si>
  <si>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</si>
  <si>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</si>
  <si>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</si>
  <si>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</si>
  <si>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</si>
  <si>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</si>
  <si>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</si>
  <si>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</si>
  <si>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</si>
  <si>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</si>
  <si>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</si>
  <si>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</si>
  <si>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</si>
  <si>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</si>
  <si>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</si>
  <si>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</si>
  <si>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</si>
  <si>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</si>
  <si>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</si>
  <si>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</si>
  <si>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</si>
  <si>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</si>
  <si>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</si>
  <si>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</si>
  <si>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</si>
  <si>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</si>
  <si>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</si>
  <si>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</si>
  <si>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</si>
  <si>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</si>
  <si>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</si>
  <si>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</si>
  <si>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</si>
  <si>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</si>
  <si>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</si>
  <si>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</si>
  <si>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</si>
  <si>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</si>
  <si>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</si>
  <si>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</si>
  <si>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</si>
  <si>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</si>
  <si>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</si>
  <si>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</si>
  <si>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</si>
  <si>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</si>
  <si>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</si>
  <si>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</si>
  <si>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</si>
  <si>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</si>
  <si>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</si>
  <si>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</si>
  <si>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</si>
  <si>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</si>
  <si>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</si>
  <si>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</si>
  <si>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</si>
  <si>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</si>
  <si>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</si>
  <si>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</si>
  <si>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</si>
  <si>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</si>
  <si>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</si>
  <si>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</si>
  <si>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</si>
  <si>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</si>
  <si>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</si>
  <si>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</si>
  <si>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</si>
  <si>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</si>
  <si>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</si>
  <si>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</si>
  <si>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</si>
  <si>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</si>
  <si>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</si>
  <si>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</si>
  <si>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</si>
  <si>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</si>
  <si>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</si>
  <si>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</si>
  <si>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</si>
  <si>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</si>
  <si>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</si>
  <si>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</si>
  <si>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</si>
  <si>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</si>
  <si>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</si>
  <si>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</si>
  <si>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</si>
  <si>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</si>
  <si>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</si>
  <si>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</si>
  <si>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</si>
  <si>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</si>
  <si>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</si>
  <si>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</si>
  <si>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</si>
  <si>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</si>
  <si>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</si>
  <si>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</si>
  <si>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</si>
  <si>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</si>
  <si>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</si>
  <si>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</si>
  <si>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</si>
  <si>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</si>
  <si>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</si>
  <si>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</si>
  <si>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</si>
  <si>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</si>
  <si>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</si>
  <si>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</si>
  <si>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</si>
  <si>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</si>
  <si>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</si>
  <si>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</si>
  <si>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</si>
  <si>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</si>
  <si>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</si>
  <si>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</si>
  <si>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</si>
  <si>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</si>
  <si>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</si>
  <si>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</si>
  <si>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</si>
  <si>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</si>
  <si>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</si>
  <si>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</si>
  <si>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</si>
  <si>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</si>
  <si>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</si>
  <si>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</si>
  <si>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</si>
  <si>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</si>
  <si>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</si>
  <si>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</si>
  <si>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</si>
  <si>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</si>
  <si>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</si>
  <si>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</si>
  <si>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</si>
  <si>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</si>
  <si>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</si>
  <si>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</si>
  <si>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</si>
  <si>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</si>
  <si>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</si>
  <si>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</si>
  <si>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</si>
  <si>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</si>
  <si>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</si>
  <si>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</si>
  <si>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</si>
  <si>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</si>
  <si>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</si>
  <si>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</si>
  <si>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</si>
  <si>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</si>
  <si>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</si>
  <si>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</si>
  <si>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</si>
  <si>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</si>
  <si>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</si>
  <si>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</si>
  <si>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</si>
  <si>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</si>
  <si>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</si>
  <si>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</si>
  <si>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</si>
  <si>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</si>
  <si>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</si>
  <si>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</si>
  <si>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</si>
  <si>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</si>
  <si>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</si>
  <si>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</si>
  <si>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</si>
  <si>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</si>
  <si>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</si>
  <si>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</si>
  <si>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</si>
  <si>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</si>
  <si>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</si>
  <si>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</si>
  <si>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</si>
  <si>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</si>
  <si>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</si>
  <si>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</si>
  <si>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</si>
  <si>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</si>
  <si>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</si>
  <si>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</si>
  <si>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</si>
  <si>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</si>
  <si>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</si>
  <si>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</si>
  <si>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</si>
  <si>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</si>
  <si>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</si>
  <si>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</si>
  <si>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</si>
  <si>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</si>
  <si>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</si>
  <si>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</si>
  <si>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</si>
  <si>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</si>
  <si>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</si>
  <si>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</si>
  <si>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</si>
  <si>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</si>
  <si>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</si>
  <si>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</si>
  <si>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</si>
  <si>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</si>
  <si>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</si>
  <si>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</si>
  <si>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</si>
  <si>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</si>
  <si>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</si>
  <si>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</si>
  <si>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</si>
  <si>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</si>
  <si>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</si>
  <si>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</si>
  <si>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</si>
  <si>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</si>
  <si>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</si>
  <si>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</si>
  <si>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</si>
  <si>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</si>
  <si>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</si>
  <si>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</si>
  <si>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</si>
  <si>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</si>
  <si>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</si>
  <si>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</si>
  <si>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</si>
  <si>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</si>
  <si>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</si>
  <si>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</si>
  <si>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</si>
  <si>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</si>
  <si>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</si>
  <si>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</si>
  <si>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</si>
  <si>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</si>
  <si>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</si>
  <si>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</si>
  <si>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</si>
  <si>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</si>
  <si>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</si>
  <si>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</si>
  <si>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</si>
  <si>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</si>
  <si>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</si>
  <si>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</si>
  <si>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</si>
  <si>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</si>
  <si>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</si>
  <si>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</si>
  <si>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</si>
  <si>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</si>
  <si>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</si>
  <si>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</si>
  <si>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</si>
  <si>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</si>
  <si>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</si>
  <si>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</si>
  <si>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</si>
  <si>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</si>
  <si>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</si>
  <si>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</si>
  <si>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</si>
  <si>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</si>
  <si>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</si>
  <si>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</si>
  <si>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</si>
  <si>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</si>
  <si>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</si>
  <si>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</si>
  <si>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</si>
  <si>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</si>
  <si>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</si>
  <si>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</si>
  <si>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</si>
  <si>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</si>
  <si>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</si>
  <si>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</si>
  <si>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</si>
  <si>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</si>
  <si>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</si>
  <si>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</si>
  <si>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</si>
  <si>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</si>
  <si>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</si>
  <si>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</si>
  <si>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</si>
  <si>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</si>
  <si>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</si>
  <si>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</si>
  <si>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</si>
  <si>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</si>
  <si>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</si>
  <si>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</si>
  <si>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</si>
  <si>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</si>
  <si>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</si>
  <si>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</si>
  <si>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</si>
  <si>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</si>
  <si>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</si>
  <si>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</si>
  <si>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</si>
  <si>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</si>
  <si>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</si>
  <si>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</si>
  <si>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</si>
  <si>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</si>
  <si>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</si>
  <si>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</si>
  <si>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</si>
  <si>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</si>
  <si>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</si>
  <si>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</si>
  <si>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</si>
  <si>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</si>
  <si>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</si>
  <si>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</si>
  <si>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</si>
  <si>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</si>
  <si>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</si>
  <si>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</si>
  <si>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</si>
  <si>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</si>
  <si>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</si>
  <si>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</si>
  <si>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</si>
  <si>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</si>
  <si>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</si>
  <si>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</si>
  <si>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</si>
  <si>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</si>
  <si>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</si>
  <si>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</si>
  <si>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</si>
  <si>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</si>
  <si>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</si>
  <si>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</si>
  <si>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</si>
  <si>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</si>
  <si>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</si>
  <si>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</si>
  <si>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</si>
  <si>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</si>
  <si>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</si>
  <si>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</si>
  <si>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</si>
  <si>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</si>
  <si>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</si>
  <si>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</si>
  <si>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</si>
  <si>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</si>
  <si>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</si>
  <si>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</si>
  <si>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</si>
  <si>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</si>
  <si>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</si>
  <si>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</si>
  <si>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</si>
  <si>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</si>
  <si>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</si>
  <si>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</si>
  <si>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</si>
  <si>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</si>
  <si>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</si>
  <si>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</si>
  <si>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</si>
  <si>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</si>
  <si>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</si>
  <si>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</si>
  <si>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</si>
  <si>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</si>
  <si>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</si>
  <si>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</si>
  <si>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</si>
  <si>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</si>
  <si>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</si>
  <si>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</si>
  <si>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</si>
  <si>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</si>
  <si>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</si>
  <si>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</si>
  <si>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</si>
  <si>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</si>
  <si>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</si>
  <si>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</si>
  <si>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</si>
  <si>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</si>
  <si>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</si>
  <si>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</si>
  <si>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</si>
  <si>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</si>
  <si>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</si>
  <si>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</si>
  <si>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</si>
  <si>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</si>
  <si>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</si>
  <si>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</si>
  <si>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</si>
  <si>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</si>
  <si>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</si>
  <si>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</si>
  <si>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</si>
  <si>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</si>
  <si>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</si>
  <si>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</si>
  <si>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</si>
  <si>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</si>
  <si>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</si>
  <si>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</si>
  <si>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</si>
  <si>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</si>
  <si>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</si>
  <si>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</si>
  <si>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</si>
  <si>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</si>
  <si>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</si>
  <si>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</si>
  <si>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</si>
  <si>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</si>
  <si>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</si>
  <si>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</si>
  <si>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</si>
  <si>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</si>
  <si>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</si>
  <si>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</si>
  <si>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</si>
  <si>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</si>
  <si>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</si>
  <si>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</si>
  <si>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</si>
  <si>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</si>
  <si>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</si>
  <si>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</si>
  <si>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</si>
  <si>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</si>
  <si>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</si>
  <si>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</si>
  <si>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</si>
  <si>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</si>
  <si>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</si>
  <si>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</si>
  <si>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</si>
  <si>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</si>
  <si>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</si>
  <si>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</si>
  <si>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</si>
  <si>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</si>
  <si>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</si>
  <si>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</si>
  <si>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</si>
  <si>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</si>
  <si>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</si>
  <si>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</si>
  <si>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</si>
  <si>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</si>
  <si>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</si>
  <si>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</si>
  <si>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</si>
  <si>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</si>
  <si>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</si>
  <si>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</si>
  <si>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</si>
  <si>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</si>
  <si>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</si>
  <si>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</si>
  <si>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</si>
  <si>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</si>
  <si>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</si>
  <si>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</si>
  <si>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</si>
  <si>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</si>
  <si>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</si>
  <si>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</si>
  <si>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</si>
  <si>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</si>
  <si>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</si>
  <si>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</si>
  <si>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</si>
  <si>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</si>
  <si>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</si>
  <si>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</si>
  <si>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</si>
  <si>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</si>
  <si>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</si>
  <si>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</si>
  <si>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</si>
  <si>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</si>
  <si>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</si>
  <si>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</si>
  <si>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</si>
  <si>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</si>
  <si>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</si>
  <si>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</si>
  <si>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</si>
  <si>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</si>
  <si>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</si>
  <si>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</si>
  <si>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</si>
  <si>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</si>
  <si>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</si>
  <si>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</si>
  <si>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</si>
  <si>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</si>
  <si>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</si>
  <si>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</si>
  <si>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</si>
  <si>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</si>
  <si>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</si>
  <si>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</si>
  <si>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</si>
  <si>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</si>
  <si>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</si>
  <si>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</si>
  <si>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</si>
  <si>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</si>
  <si>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</si>
  <si>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</si>
  <si>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</si>
  <si>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</si>
  <si>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</si>
  <si>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</si>
  <si>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</si>
  <si>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</si>
  <si>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</si>
  <si>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</si>
  <si>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</si>
  <si>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</si>
  <si>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</si>
  <si>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</si>
  <si>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</si>
  <si>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</si>
  <si>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</si>
  <si>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</si>
  <si>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</si>
  <si>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</si>
  <si>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</si>
  <si>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</si>
  <si>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</si>
  <si>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</si>
  <si>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</si>
  <si>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</si>
  <si>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</si>
  <si>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</si>
  <si>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</si>
  <si>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</si>
  <si>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</si>
  <si>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</si>
  <si>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</si>
  <si>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</si>
  <si>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</si>
  <si>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</si>
  <si>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</si>
  <si>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</si>
  <si>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</si>
  <si>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</si>
  <si>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</si>
  <si>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</si>
  <si>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</si>
  <si>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</si>
  <si>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</si>
  <si>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</si>
  <si>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</si>
  <si>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</si>
  <si>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</si>
  <si>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</si>
  <si>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</si>
  <si>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</si>
  <si>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</si>
  <si>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</si>
  <si>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</si>
  <si>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</si>
  <si>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</si>
  <si>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</si>
  <si>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</si>
  <si>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</si>
  <si>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</si>
  <si>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</si>
  <si>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</si>
  <si>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</si>
  <si>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</si>
  <si>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</si>
  <si>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</si>
  <si>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</si>
  <si>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</si>
  <si>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</si>
  <si>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</si>
  <si>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</si>
  <si>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</si>
  <si>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</si>
  <si>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</si>
  <si>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</si>
  <si>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</si>
  <si>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</si>
  <si>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</si>
  <si>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</si>
  <si>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</si>
  <si>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</si>
  <si>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</si>
  <si>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</si>
  <si>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</si>
  <si>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</si>
  <si>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</si>
  <si>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</si>
  <si>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</si>
  <si>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</si>
  <si>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</si>
  <si>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</si>
  <si>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</si>
  <si>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</si>
  <si>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</si>
  <si>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</si>
  <si>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</si>
  <si>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</si>
  <si>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</si>
  <si>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</si>
  <si>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</si>
  <si>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</si>
  <si>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</si>
  <si>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</si>
  <si>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</si>
  <si>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</si>
  <si>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</si>
  <si>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</si>
  <si>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</si>
  <si>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</si>
  <si>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</si>
  <si>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</si>
  <si>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</si>
  <si>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</si>
  <si>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</si>
  <si>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</si>
  <si>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</si>
  <si>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</si>
  <si>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</si>
  <si>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</si>
  <si>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</si>
  <si>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</si>
  <si>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</si>
  <si>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</si>
  <si>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</si>
  <si>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</si>
  <si>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</si>
  <si>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</si>
  <si>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</si>
  <si>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</si>
  <si>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</si>
  <si>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</si>
  <si>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</si>
  <si>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</si>
  <si>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</si>
  <si>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</si>
  <si>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</si>
  <si>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</si>
  <si>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</si>
  <si>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</si>
  <si>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</si>
  <si>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</si>
  <si>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</si>
  <si>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</si>
  <si>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</si>
  <si>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</si>
  <si>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</si>
  <si>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</si>
  <si>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</si>
  <si>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</si>
  <si>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</si>
  <si>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</si>
  <si>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</si>
  <si>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</si>
  <si>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</si>
  <si>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</si>
  <si>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</si>
  <si>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</si>
  <si>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</si>
  <si>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</si>
  <si>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</si>
  <si>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</si>
  <si>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</si>
  <si>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</si>
  <si>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</si>
  <si>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</si>
  <si>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</si>
  <si>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</si>
  <si>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</si>
  <si>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</si>
  <si>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</si>
  <si>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</si>
  <si>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</si>
  <si>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</si>
  <si>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</si>
  <si>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</si>
  <si>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</si>
  <si>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</si>
  <si>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</si>
  <si>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</si>
  <si>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</si>
  <si>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</si>
  <si>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</si>
  <si>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</si>
  <si>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</si>
  <si>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</si>
  <si>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</si>
  <si>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</si>
  <si>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</si>
  <si>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</si>
  <si>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</si>
  <si>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</si>
  <si>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</si>
  <si>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</si>
  <si>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</si>
  <si>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</si>
  <si>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</si>
  <si>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</si>
  <si>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</si>
  <si>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</si>
  <si>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</si>
  <si>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</si>
  <si>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</si>
  <si>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</si>
  <si>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</si>
  <si>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</si>
  <si>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</si>
  <si>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</si>
  <si>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</si>
  <si>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</si>
  <si>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</si>
  <si>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</si>
  <si>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</si>
  <si>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</si>
  <si>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</si>
  <si>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</si>
  <si>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</si>
  <si>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</si>
  <si>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</si>
  <si>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</si>
  <si>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</si>
  <si>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</si>
  <si>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</si>
  <si>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</si>
  <si>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</si>
  <si>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</si>
  <si>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</si>
  <si>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</si>
  <si>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</si>
  <si>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</si>
  <si>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</si>
  <si>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</si>
  <si>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</si>
  <si>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</si>
  <si>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</si>
  <si>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</si>
  <si>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</si>
  <si>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</si>
  <si>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</si>
  <si>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</si>
  <si>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</si>
  <si>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</si>
  <si>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</si>
  <si>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</si>
  <si>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</si>
  <si>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</si>
  <si>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</si>
  <si>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</si>
  <si>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</si>
  <si>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</si>
  <si>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</si>
  <si>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</si>
  <si>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</si>
  <si>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</si>
  <si>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</si>
  <si>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</si>
  <si>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</si>
  <si>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</si>
  <si>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</si>
  <si>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</si>
  <si>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</si>
  <si>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</si>
  <si>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</si>
  <si>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</si>
  <si>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</si>
  <si>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</si>
  <si>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</si>
  <si>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</si>
  <si>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</si>
  <si>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</si>
  <si>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</si>
  <si>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</si>
  <si>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</si>
  <si>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</si>
  <si>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</si>
  <si>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</si>
  <si>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</si>
  <si>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</si>
  <si>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</si>
  <si>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</si>
  <si>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</si>
  <si>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</si>
  <si>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</si>
  <si>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</si>
  <si>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</si>
  <si>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</si>
  <si>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</si>
  <si>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</si>
  <si>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</si>
  <si>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</si>
  <si>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</si>
  <si>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</si>
  <si>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</si>
  <si>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</si>
  <si>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</si>
  <si>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</si>
  <si>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</si>
  <si>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</si>
  <si>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</si>
  <si>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</si>
  <si>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</si>
  <si>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</si>
  <si>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</si>
  <si>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</si>
  <si>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</si>
  <si>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</si>
  <si>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</si>
  <si>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</si>
  <si>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</si>
  <si>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</si>
  <si>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</si>
  <si>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</si>
  <si>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</si>
  <si>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</si>
  <si>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</si>
  <si>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</si>
  <si>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</si>
  <si>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</si>
  <si>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</si>
  <si>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</si>
  <si>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</si>
  <si>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</si>
  <si>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</si>
  <si>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</si>
  <si>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</si>
  <si>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</si>
  <si>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</si>
  <si>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</si>
  <si>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</si>
  <si>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</si>
  <si>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</si>
  <si>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</si>
  <si>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</si>
  <si>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</si>
  <si>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</si>
  <si>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</si>
  <si>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</si>
  <si>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</si>
  <si>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</si>
  <si>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</si>
  <si>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</si>
  <si>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</si>
  <si>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</si>
  <si>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</si>
  <si>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</si>
  <si>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</si>
  <si>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</si>
  <si>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</si>
  <si>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</si>
  <si>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</si>
  <si>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</si>
  <si>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</si>
  <si>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</si>
  <si>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</si>
  <si>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</si>
  <si>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</si>
  <si>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</si>
  <si>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</si>
  <si>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</si>
  <si>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</si>
  <si>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</si>
  <si>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</si>
  <si>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</si>
  <si>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</si>
  <si>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</si>
  <si>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</si>
  <si>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</si>
  <si>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</si>
  <si>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</si>
  <si>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</si>
  <si>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</si>
  <si>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</si>
  <si>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</si>
  <si>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</si>
  <si>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</si>
  <si>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</si>
  <si>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</si>
  <si>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</si>
  <si>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</si>
  <si>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</si>
  <si>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</si>
  <si>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</si>
  <si>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</si>
  <si>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</si>
  <si>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</si>
  <si>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</si>
  <si>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</si>
  <si>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</si>
  <si>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</si>
  <si>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</si>
  <si>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</si>
  <si>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</si>
  <si>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</si>
  <si>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</si>
  <si>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</si>
  <si>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</si>
  <si>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</si>
  <si>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</si>
  <si>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</si>
  <si>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</si>
  <si>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</si>
  <si>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</si>
  <si>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</si>
  <si>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</si>
  <si>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</si>
  <si>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</si>
  <si>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</si>
  <si>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</si>
  <si>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</si>
  <si>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</si>
  <si>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</si>
  <si>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</si>
  <si>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</si>
  <si>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</si>
  <si>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</si>
  <si>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</si>
  <si>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</si>
  <si>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</si>
  <si>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</si>
  <si>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</si>
  <si>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</si>
  <si>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</si>
  <si>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</si>
  <si>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</si>
  <si>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</si>
  <si>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</si>
  <si>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</si>
  <si>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</si>
  <si>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</si>
  <si>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</si>
  <si>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</si>
  <si>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</si>
  <si>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</si>
  <si>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</si>
  <si>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</si>
  <si>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</si>
  <si>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</si>
  <si>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</si>
  <si>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</si>
  <si>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</si>
  <si>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</si>
  <si>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</si>
  <si>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</si>
  <si>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</si>
  <si>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</si>
  <si>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</si>
  <si>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</si>
  <si>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</si>
  <si>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</si>
  <si>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</si>
  <si>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</si>
  <si>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</si>
  <si>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</si>
  <si>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</si>
  <si>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</si>
  <si>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</si>
  <si>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</si>
  <si>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</si>
  <si>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</si>
  <si>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</si>
  <si>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</si>
  <si>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</si>
  <si>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</si>
  <si>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</si>
  <si>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</si>
  <si>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</si>
  <si>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</si>
  <si>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</si>
  <si>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</si>
  <si>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</si>
  <si>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</si>
  <si>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</si>
  <si>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</si>
  <si>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</si>
  <si>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</si>
  <si>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</si>
  <si>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</si>
  <si>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</si>
  <si>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</si>
  <si>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</si>
  <si>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</si>
  <si>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</si>
  <si>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</si>
  <si>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</si>
  <si>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</si>
  <si>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</si>
  <si>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</si>
  <si>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</si>
  <si>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</si>
  <si>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</si>
  <si>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</si>
  <si>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</si>
  <si>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</si>
  <si>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</si>
  <si>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</si>
  <si>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</si>
  <si>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</si>
  <si>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</si>
  <si>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</si>
  <si>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</si>
  <si>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</si>
  <si>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</si>
  <si>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</si>
  <si>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</si>
  <si>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</si>
  <si>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</si>
  <si>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</si>
  <si>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</si>
  <si>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</si>
  <si>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</si>
  <si>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</si>
  <si>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</si>
  <si>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</si>
  <si>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</si>
  <si>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</si>
  <si>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</si>
  <si>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</si>
  <si>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</si>
  <si>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</si>
  <si>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</si>
  <si>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</si>
  <si>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</si>
  <si>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</si>
  <si>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</si>
  <si>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</si>
  <si>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</si>
  <si>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</si>
  <si>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</si>
  <si>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</si>
  <si>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</si>
  <si>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</si>
  <si>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</si>
  <si>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</si>
  <si>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</si>
  <si>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</si>
  <si>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</si>
  <si>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</si>
  <si>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</si>
  <si>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</si>
  <si>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</si>
  <si>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</si>
  <si>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</si>
  <si>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</si>
  <si>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</si>
  <si>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</si>
  <si>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</si>
  <si>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</si>
  <si>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</si>
  <si>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</si>
  <si>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</si>
  <si>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</si>
  <si>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</si>
  <si>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</si>
  <si>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</si>
  <si>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</si>
  <si>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</si>
  <si>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</si>
  <si>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</si>
  <si>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</si>
  <si>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</si>
  <si>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</si>
  <si>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</si>
  <si>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</si>
  <si>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</si>
  <si>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</si>
  <si>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</si>
  <si>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</si>
  <si>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</si>
  <si>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</si>
  <si>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</si>
  <si>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</si>
  <si>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</si>
  <si>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</si>
  <si>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</si>
  <si>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</si>
  <si>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</si>
  <si>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</si>
  <si>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</si>
  <si>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</si>
  <si>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</si>
  <si>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</si>
  <si>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</si>
  <si>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</si>
  <si>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</si>
  <si>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</si>
  <si>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</si>
  <si>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</si>
  <si>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</si>
  <si>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</si>
  <si>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</si>
  <si>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</si>
  <si>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</si>
  <si>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</si>
  <si>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</si>
  <si>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</si>
  <si>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</si>
  <si>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</si>
  <si>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</si>
  <si>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</si>
  <si>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</si>
  <si>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</si>
  <si>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</si>
  <si>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</si>
  <si>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</si>
  <si>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</si>
  <si>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</si>
  <si>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</si>
  <si>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</si>
  <si>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</si>
  <si>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</si>
  <si>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</si>
  <si>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</si>
  <si>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</si>
  <si>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</si>
  <si>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</si>
  <si>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</si>
  <si>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</si>
  <si>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</si>
  <si>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</si>
  <si>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</si>
  <si>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</si>
  <si>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</si>
  <si>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</si>
  <si>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</si>
  <si>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</si>
  <si>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</si>
  <si>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</si>
  <si>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</si>
  <si>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</si>
  <si>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</si>
  <si>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</si>
  <si>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</si>
  <si>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</si>
  <si>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</si>
  <si>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</si>
  <si>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</si>
  <si>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</si>
  <si>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</si>
  <si>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</si>
  <si>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</si>
  <si>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</si>
  <si>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</si>
  <si>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</si>
  <si>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</si>
  <si>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</si>
  <si>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</si>
  <si>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</si>
  <si>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</si>
  <si>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</si>
  <si>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</si>
  <si>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</si>
  <si>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</si>
  <si>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</si>
  <si>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</si>
  <si>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</si>
  <si>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</si>
  <si>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</si>
  <si>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</si>
  <si>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</si>
  <si>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</si>
  <si>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</si>
  <si>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</si>
  <si>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</si>
  <si>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</si>
  <si>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</si>
  <si>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</si>
  <si>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</si>
  <si>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</si>
  <si>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</si>
  <si>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</si>
  <si>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</si>
  <si>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</si>
  <si>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</si>
  <si>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</si>
  <si>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</si>
  <si>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</si>
  <si>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</si>
  <si>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</si>
  <si>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</si>
  <si>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</si>
  <si>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</si>
  <si>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</si>
  <si>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</si>
  <si>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</si>
  <si>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</si>
  <si>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</si>
  <si>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</si>
  <si>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</si>
  <si>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</si>
  <si>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</si>
  <si>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</si>
  <si>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</si>
  <si>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</si>
  <si>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</si>
  <si>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</si>
  <si>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</si>
  <si>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</si>
  <si>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</si>
  <si>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</si>
  <si>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</si>
  <si>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</si>
  <si>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</si>
  <si>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</si>
  <si>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</si>
  <si>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</si>
  <si>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</si>
  <si>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</si>
  <si>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</si>
  <si>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</si>
  <si>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</si>
  <si>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</si>
  <si>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</si>
  <si>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</si>
  <si>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</si>
  <si>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</si>
  <si>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</si>
  <si>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</si>
  <si>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</si>
  <si>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</si>
  <si>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</si>
  <si>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</si>
  <si>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</si>
  <si>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</si>
  <si>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</si>
  <si>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</si>
  <si>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</si>
  <si>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</si>
  <si>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</si>
  <si>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</si>
  <si>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</si>
  <si>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</si>
  <si>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</si>
  <si>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</si>
  <si>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</si>
  <si>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</si>
  <si>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</si>
  <si>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</si>
  <si>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</si>
  <si>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</si>
  <si>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</si>
  <si>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</si>
  <si>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</si>
  <si>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</si>
  <si>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</si>
  <si>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</si>
  <si>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</si>
  <si>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</si>
  <si>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</si>
  <si>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</si>
  <si>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</si>
  <si>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</si>
  <si>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</si>
  <si>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</si>
  <si>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</si>
  <si>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</si>
  <si>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</si>
  <si>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</si>
  <si>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</si>
  <si>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</si>
  <si>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</si>
  <si>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</si>
  <si>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</si>
  <si>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</si>
  <si>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</si>
  <si>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</si>
  <si>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</si>
  <si>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</si>
  <si>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</si>
  <si>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</si>
  <si>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</si>
  <si>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</si>
  <si>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</si>
  <si>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</si>
  <si>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</si>
  <si>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</si>
  <si>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</si>
  <si>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</si>
  <si>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</si>
  <si>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</si>
  <si>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</si>
  <si>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</si>
  <si>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</si>
  <si>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</si>
  <si>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</si>
  <si>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</si>
  <si>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</si>
  <si>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</si>
  <si>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</si>
  <si>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</si>
  <si>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</si>
  <si>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</si>
  <si>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</si>
  <si>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</si>
  <si>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</si>
  <si>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</si>
  <si>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</si>
  <si>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</si>
  <si>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</si>
  <si>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</si>
  <si>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</si>
  <si>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</si>
  <si>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</si>
  <si>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</si>
  <si>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</si>
  <si>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</si>
  <si>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</si>
  <si>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</si>
  <si>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</si>
  <si>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</si>
  <si>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</si>
  <si>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</si>
  <si>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</si>
  <si>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</si>
  <si>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</si>
  <si>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</si>
  <si>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</si>
  <si>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</si>
  <si>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</si>
  <si>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</si>
  <si>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</si>
  <si>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</si>
  <si>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</si>
  <si>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</si>
  <si>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</si>
  <si>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</si>
  <si>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</si>
  <si>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</si>
  <si>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</si>
  <si>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</si>
  <si>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</si>
  <si>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</si>
  <si>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</si>
  <si>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</si>
  <si>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</si>
  <si>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</si>
  <si>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</si>
  <si>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</si>
  <si>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</si>
  <si>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</si>
  <si>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</si>
  <si>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</si>
  <si>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</si>
  <si>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</si>
  <si>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</si>
  <si>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</si>
  <si>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</si>
  <si>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</si>
  <si>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</si>
  <si>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</si>
  <si>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</si>
  <si>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</si>
  <si>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</si>
  <si>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</si>
  <si>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</si>
  <si>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</si>
  <si>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</si>
  <si>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</si>
  <si>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</si>
  <si>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</si>
  <si>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</si>
  <si>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</si>
  <si>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</si>
  <si>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</si>
  <si>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</si>
  <si>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</si>
  <si>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</si>
  <si>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</si>
  <si>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</si>
  <si>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</si>
  <si>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</si>
  <si>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</si>
  <si>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</si>
  <si>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</si>
  <si>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</si>
  <si>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</si>
  <si>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</si>
  <si>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</si>
  <si>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</si>
  <si>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</si>
  <si>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</si>
  <si>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</si>
  <si>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</si>
  <si>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</si>
  <si>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</si>
  <si>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</si>
  <si>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</si>
  <si>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</si>
  <si>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</si>
  <si>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</si>
  <si>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</si>
  <si>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</si>
  <si>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</si>
  <si>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</si>
  <si>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</si>
  <si>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</si>
  <si>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</si>
  <si>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</si>
  <si>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</si>
  <si>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</si>
  <si>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</si>
  <si>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</si>
  <si>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</si>
  <si>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</si>
  <si>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</si>
  <si>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</si>
  <si>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</si>
  <si>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</si>
  <si>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</si>
  <si>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</si>
  <si>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</si>
  <si>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</si>
  <si>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</si>
  <si>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</si>
  <si>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</si>
  <si>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</si>
  <si>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</si>
  <si>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</si>
  <si>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</si>
  <si>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</si>
  <si>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</si>
  <si>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</si>
  <si>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</si>
  <si>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</si>
  <si>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</si>
  <si>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</si>
  <si>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</si>
  <si>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</si>
  <si>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</si>
  <si>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</si>
  <si>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</si>
  <si>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</si>
  <si>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</si>
  <si>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</si>
  <si>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</si>
  <si>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</si>
  <si>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</si>
  <si>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</si>
  <si>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</si>
  <si>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</si>
  <si>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</si>
  <si>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</si>
  <si>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</si>
  <si>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</si>
  <si>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</si>
  <si>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</si>
  <si>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</si>
  <si>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</si>
  <si>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</si>
  <si>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</si>
  <si>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</si>
  <si>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</si>
  <si>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</si>
  <si>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</si>
  <si>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</si>
  <si>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</si>
  <si>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</si>
  <si>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</si>
  <si>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</si>
  <si>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</si>
  <si>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</si>
  <si>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</si>
  <si>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</si>
  <si>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</si>
  <si>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</si>
  <si>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</si>
  <si>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</si>
  <si>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</si>
  <si>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</si>
  <si>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</si>
  <si>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</si>
  <si>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</si>
  <si>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</si>
  <si>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</si>
  <si>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</si>
  <si>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</si>
  <si>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</si>
  <si>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</si>
  <si>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</si>
  <si>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</si>
  <si>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</si>
  <si>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</si>
  <si>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</si>
  <si>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</si>
  <si>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</si>
  <si>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</si>
  <si>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</si>
  <si>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</si>
  <si>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</si>
  <si>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</si>
  <si>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</si>
  <si>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</si>
  <si>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</si>
  <si>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</si>
  <si>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</si>
  <si>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</si>
  <si>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</si>
  <si>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</si>
  <si>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</si>
  <si>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</si>
  <si>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</si>
  <si>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</si>
  <si>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</si>
  <si>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</si>
  <si>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</si>
  <si>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</si>
  <si>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</si>
  <si>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</si>
  <si>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</si>
  <si>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</si>
  <si>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</si>
  <si>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</si>
  <si>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</si>
  <si>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</si>
  <si>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</si>
  <si>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</si>
  <si>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</si>
  <si>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</si>
  <si>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</si>
  <si>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</si>
  <si>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</si>
  <si>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</si>
  <si>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</si>
  <si>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</si>
  <si>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</si>
  <si>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</si>
  <si>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</si>
  <si>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</si>
  <si>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</si>
  <si>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</si>
  <si>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</si>
  <si>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</si>
  <si>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</si>
  <si>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</si>
  <si>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</si>
  <si>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</si>
  <si>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</si>
  <si>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</si>
  <si>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</si>
  <si>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</si>
  <si>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</si>
  <si>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</si>
  <si>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</si>
  <si>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</si>
  <si>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</si>
  <si>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</si>
  <si>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</si>
  <si>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</si>
  <si>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</si>
  <si>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</si>
  <si>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</si>
  <si>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</si>
  <si>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</si>
  <si>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</si>
  <si>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</si>
  <si>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</si>
  <si>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</si>
  <si>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</si>
  <si>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</si>
  <si>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</si>
  <si>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</si>
  <si>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</si>
  <si>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</si>
  <si>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</si>
  <si>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</si>
  <si>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</si>
  <si>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</si>
  <si>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</si>
  <si>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</si>
  <si>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</si>
  <si>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</si>
  <si>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</si>
  <si>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</si>
  <si>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</si>
  <si>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</si>
  <si>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</si>
  <si>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</si>
  <si>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</si>
  <si>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</si>
  <si>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</si>
  <si>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</si>
  <si>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</si>
  <si>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</si>
  <si>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</si>
  <si>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</si>
  <si>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</si>
  <si>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</si>
  <si>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</si>
  <si>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</si>
  <si>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</si>
  <si>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</si>
  <si>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</si>
  <si>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</si>
  <si>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</si>
  <si>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</si>
  <si>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</si>
  <si>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</si>
  <si>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</si>
  <si>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</si>
  <si>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</si>
  <si>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</si>
  <si>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</si>
  <si>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</si>
  <si>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</si>
  <si>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</si>
  <si>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</si>
  <si>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</si>
  <si>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</si>
  <si>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</si>
  <si>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</si>
  <si>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</si>
  <si>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</si>
  <si>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</si>
  <si>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</si>
  <si>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</si>
  <si>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</si>
  <si>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</si>
  <si>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</si>
  <si>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</si>
  <si>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</si>
  <si>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</si>
  <si>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</si>
  <si>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</si>
  <si>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</si>
  <si>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</si>
  <si>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</si>
  <si>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</si>
  <si>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</si>
  <si>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</si>
  <si>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</si>
  <si>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</si>
  <si>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</si>
  <si>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</si>
  <si>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</si>
  <si>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</si>
  <si>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</si>
  <si>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</si>
  <si>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</si>
  <si>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</si>
  <si>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</si>
  <si>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</si>
  <si>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</si>
  <si>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</si>
  <si>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</si>
  <si>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</si>
  <si>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</si>
  <si>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</si>
  <si>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</si>
  <si>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</si>
  <si>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</si>
  <si>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</si>
  <si>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</si>
  <si>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</si>
  <si>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</si>
  <si>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</si>
  <si>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</si>
  <si>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</si>
  <si>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</si>
  <si>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</si>
  <si>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</si>
  <si>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</si>
  <si>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</si>
  <si>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</si>
  <si>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</si>
  <si>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</si>
  <si>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</si>
  <si>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</si>
  <si>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</si>
  <si>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</si>
  <si>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</si>
  <si>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</si>
  <si>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</si>
  <si>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</si>
  <si>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</si>
  <si>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</si>
  <si>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</si>
  <si>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</si>
  <si>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</si>
  <si>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</si>
  <si>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</si>
  <si>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</si>
  <si>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</si>
  <si>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</si>
  <si>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</si>
  <si>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</si>
  <si>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</si>
  <si>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</si>
  <si>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</si>
  <si>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</si>
  <si>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</si>
  <si>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</si>
  <si>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</si>
  <si>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</si>
  <si>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</si>
  <si>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</si>
  <si>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</si>
  <si>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</si>
  <si>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</si>
  <si>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</si>
  <si>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</si>
  <si>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</si>
  <si>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</si>
  <si>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</si>
  <si>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</si>
  <si>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</si>
  <si>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</si>
  <si>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</si>
  <si>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</si>
  <si>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</si>
  <si>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</si>
  <si>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</si>
  <si>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</si>
  <si>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</si>
  <si>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</si>
  <si>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</si>
  <si>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</si>
  <si>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</si>
  <si>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</si>
  <si>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</si>
  <si>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</si>
  <si>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</si>
  <si>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</si>
  <si>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</si>
  <si>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</si>
  <si>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</si>
  <si>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</si>
  <si>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</si>
  <si>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</si>
  <si>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</si>
  <si>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</si>
  <si>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</si>
  <si>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</si>
  <si>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</si>
  <si>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</si>
  <si>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</si>
  <si>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</si>
  <si>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</si>
  <si>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</si>
  <si>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</si>
  <si>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</si>
  <si>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</si>
  <si>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</si>
  <si>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</si>
  <si>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</si>
  <si>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</si>
  <si>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</si>
  <si>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</si>
  <si>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</si>
  <si>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</si>
  <si>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</si>
  <si>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</si>
  <si>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</si>
  <si>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</si>
  <si>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</si>
  <si>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</si>
  <si>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</si>
  <si>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</si>
  <si>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</si>
  <si>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</si>
  <si>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</si>
  <si>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</si>
  <si>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</si>
  <si>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</si>
  <si>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</si>
  <si>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</si>
  <si>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</si>
  <si>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</si>
  <si>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</si>
  <si>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</si>
  <si>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</si>
  <si>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</si>
  <si>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</si>
  <si>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</si>
  <si>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</si>
  <si>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</si>
  <si>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</si>
  <si>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</si>
  <si>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</si>
  <si>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</si>
  <si>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</si>
  <si>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</si>
  <si>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</si>
  <si>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</si>
  <si>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</si>
  <si>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</si>
  <si>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</si>
  <si>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</si>
  <si>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</si>
  <si>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</si>
  <si>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</si>
  <si>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</si>
  <si>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</si>
  <si>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</si>
  <si>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</si>
  <si>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</si>
  <si>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</si>
  <si>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</si>
  <si>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</si>
  <si>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</si>
  <si>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</si>
  <si>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</si>
  <si>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</si>
  <si>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</si>
  <si>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</si>
  <si>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</si>
  <si>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</si>
  <si>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</si>
  <si>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</si>
  <si>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</si>
  <si>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</si>
  <si>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</si>
  <si>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</si>
  <si>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</si>
  <si>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</si>
  <si>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</si>
  <si>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</si>
  <si>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</si>
  <si>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</si>
  <si>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</si>
  <si>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</si>
  <si>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</si>
  <si>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</si>
  <si>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</si>
  <si>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</si>
  <si>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</si>
  <si>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</si>
  <si>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</si>
  <si>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</si>
  <si>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</si>
  <si>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</si>
  <si>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</si>
  <si>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</si>
  <si>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</si>
  <si>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</si>
  <si>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</si>
  <si>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</si>
  <si>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</si>
  <si>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</si>
  <si>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</si>
  <si>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</si>
  <si>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</si>
  <si>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</si>
  <si>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</si>
  <si>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</si>
  <si>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</si>
  <si>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</si>
  <si>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</si>
  <si>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</si>
  <si>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</si>
  <si>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</si>
  <si>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</si>
  <si>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</si>
  <si>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</si>
  <si>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</si>
  <si>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</si>
  <si>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</si>
  <si>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</si>
  <si>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</si>
  <si>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</si>
  <si>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</si>
  <si>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</si>
  <si>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</si>
  <si>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</si>
  <si>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</si>
  <si>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</si>
  <si>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</si>
  <si>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</si>
  <si>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</si>
  <si>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</si>
  <si>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</si>
  <si>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</si>
  <si>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</si>
  <si>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</si>
  <si>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</si>
  <si>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</si>
  <si>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</si>
  <si>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</si>
  <si>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</si>
  <si>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</si>
  <si>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</si>
  <si>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</si>
  <si>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</si>
  <si>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</si>
  <si>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</si>
  <si>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</si>
  <si>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</si>
  <si>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</si>
  <si>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</si>
  <si>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</si>
  <si>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</si>
  <si>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</si>
  <si>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</si>
  <si>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</si>
  <si>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</si>
  <si>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</si>
  <si>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</si>
  <si>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</si>
  <si>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</si>
  <si>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</si>
  <si>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</si>
  <si>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</si>
  <si>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</si>
  <si>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</si>
  <si>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</si>
  <si>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</si>
  <si>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</si>
  <si>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</si>
  <si>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</si>
  <si>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</si>
  <si>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</si>
  <si>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</si>
  <si>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</si>
  <si>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</si>
  <si>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</si>
  <si>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</si>
  <si>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</si>
  <si>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</si>
  <si>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</si>
  <si>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</si>
  <si>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</si>
  <si>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</si>
  <si>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</si>
  <si>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</si>
  <si>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</si>
  <si>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</si>
  <si>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</si>
  <si>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</si>
  <si>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</si>
  <si>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</si>
  <si>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</si>
  <si>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</si>
  <si>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</si>
  <si>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</si>
  <si>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</si>
  <si>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</si>
  <si>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</si>
  <si>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</si>
  <si>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</si>
  <si>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</si>
  <si>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</si>
  <si>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</si>
  <si>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</si>
  <si>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</si>
  <si>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</si>
  <si>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</si>
  <si>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</si>
  <si>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</si>
  <si>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</si>
  <si>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</si>
  <si>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</si>
  <si>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</si>
  <si>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</si>
  <si>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</si>
  <si>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</si>
  <si>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</si>
  <si>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</si>
  <si>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</si>
  <si>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</si>
  <si>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</si>
  <si>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</si>
  <si>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</si>
  <si>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</si>
  <si>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</si>
  <si>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</si>
  <si>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</si>
  <si>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</si>
  <si>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</si>
  <si>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</si>
  <si>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</si>
  <si>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</si>
  <si>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</si>
  <si>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</si>
  <si>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</si>
  <si>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</si>
  <si>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</si>
  <si>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</si>
  <si>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</si>
  <si>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</si>
  <si>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</si>
  <si>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</si>
  <si>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</si>
  <si>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</si>
  <si>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</si>
  <si>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</si>
  <si>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</si>
  <si>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</si>
  <si>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</si>
  <si>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</si>
  <si>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</si>
  <si>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</si>
  <si>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</si>
  <si>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</si>
  <si>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</si>
  <si>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</si>
  <si>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</si>
  <si>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</si>
  <si>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</si>
  <si>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</si>
  <si>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</si>
  <si>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</si>
  <si>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</si>
  <si>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</si>
  <si>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</si>
  <si>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</si>
  <si>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</si>
  <si>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</si>
  <si>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</si>
  <si>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</si>
  <si>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</si>
  <si>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</si>
  <si>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</si>
  <si>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</si>
  <si>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</si>
  <si>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</si>
  <si>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</si>
  <si>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</si>
  <si>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</si>
  <si>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</si>
  <si>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</si>
  <si>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</si>
  <si>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</si>
  <si>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</si>
  <si>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</si>
  <si>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</si>
  <si>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</si>
  <si>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</si>
  <si>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</si>
  <si>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</si>
  <si>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</si>
  <si>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</si>
  <si>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</si>
  <si>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</si>
  <si>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</si>
  <si>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</si>
  <si>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</si>
  <si>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</si>
  <si>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</si>
  <si>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</si>
  <si>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</si>
  <si>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</si>
  <si>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</si>
  <si>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</si>
  <si>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</si>
  <si>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</si>
  <si>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</si>
  <si>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</si>
  <si>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</si>
  <si>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</si>
  <si>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</si>
  <si>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</si>
  <si>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</si>
  <si>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</si>
  <si>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</si>
  <si>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</si>
  <si>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</si>
  <si>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</si>
  <si>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</si>
  <si>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</si>
  <si>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</si>
  <si>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</si>
  <si>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</si>
  <si>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</si>
  <si>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</si>
  <si>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</si>
  <si>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</si>
  <si>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</si>
  <si>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</si>
  <si>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</si>
  <si>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</si>
  <si>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</si>
  <si>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</si>
  <si>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</si>
  <si>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</si>
  <si>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</si>
  <si>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</si>
  <si>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</si>
  <si>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</si>
  <si>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</si>
  <si>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</si>
  <si>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</si>
  <si>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</si>
  <si>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</si>
  <si>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</si>
  <si>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</si>
  <si>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</si>
  <si>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</si>
  <si>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</si>
  <si>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</si>
  <si>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</si>
  <si>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</si>
  <si>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</si>
  <si>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</si>
  <si>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</si>
  <si>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</si>
  <si>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</si>
  <si>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</si>
  <si>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</si>
  <si>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</si>
  <si>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</si>
  <si>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</si>
  <si>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</si>
  <si>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</si>
  <si>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</si>
  <si>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</si>
  <si>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</si>
  <si>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</si>
  <si>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</si>
  <si>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</si>
  <si>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</si>
  <si>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</si>
  <si>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</si>
  <si>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</si>
  <si>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</si>
  <si>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</si>
  <si>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</si>
  <si>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</si>
  <si>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</si>
  <si>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</si>
  <si>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</si>
  <si>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</si>
  <si>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</si>
  <si>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</si>
  <si>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</si>
  <si>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</si>
  <si>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</si>
  <si>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</si>
  <si>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</si>
  <si>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</si>
  <si>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</si>
  <si>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</si>
  <si>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</si>
  <si>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</si>
  <si>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</si>
  <si>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</si>
  <si>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</si>
  <si>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</si>
  <si>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</si>
  <si>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</si>
  <si>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</si>
  <si>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</si>
  <si>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</si>
  <si>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</si>
  <si>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</si>
  <si>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</si>
  <si>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</si>
  <si>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</si>
  <si>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</si>
  <si>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</si>
  <si>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</si>
  <si>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</si>
  <si>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</si>
  <si>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</si>
  <si>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</si>
  <si>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</si>
  <si>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</si>
  <si>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</si>
  <si>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</si>
  <si>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</si>
  <si>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</si>
  <si>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</si>
  <si>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</si>
  <si>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</si>
  <si>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</si>
  <si>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</si>
  <si>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</si>
  <si>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</si>
  <si>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</si>
  <si>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</si>
  <si>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</si>
  <si>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</si>
  <si>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</si>
  <si>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</si>
  <si>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</si>
  <si>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</si>
  <si>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</si>
  <si>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</si>
  <si>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</si>
  <si>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</si>
  <si>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</si>
  <si>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</si>
  <si>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</si>
  <si>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</si>
  <si>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</si>
  <si>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</si>
  <si>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</si>
  <si>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</si>
  <si>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</si>
  <si>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</si>
  <si>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</si>
  <si>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</si>
  <si>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</si>
  <si>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</si>
  <si>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</si>
  <si>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</si>
  <si>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</si>
  <si>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</si>
  <si>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</si>
  <si>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</si>
  <si>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</si>
  <si>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</si>
  <si>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</si>
  <si>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</si>
  <si>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</si>
  <si>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</si>
  <si>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</si>
  <si>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</si>
  <si>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</si>
  <si>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</si>
  <si>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</si>
  <si>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</si>
  <si>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</si>
  <si>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</si>
  <si>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</si>
  <si>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</si>
  <si>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</si>
  <si>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</si>
  <si>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</si>
  <si>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</si>
  <si>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</si>
  <si>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</si>
  <si>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</si>
  <si>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</si>
  <si>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</si>
  <si>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</si>
  <si>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</si>
  <si>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</si>
  <si>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</si>
  <si>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</si>
  <si>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</si>
  <si>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</si>
  <si>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</si>
  <si>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</si>
  <si>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</si>
  <si>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</si>
  <si>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</si>
  <si>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</si>
  <si>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</si>
  <si>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</si>
  <si>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</si>
  <si>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</si>
  <si>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</si>
  <si>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</si>
  <si>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</si>
  <si>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</si>
  <si>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</si>
  <si>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</si>
  <si>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</si>
  <si>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</si>
  <si>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</si>
  <si>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</si>
  <si>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</si>
  <si>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</si>
  <si>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</si>
  <si>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</si>
  <si>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</si>
  <si>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</si>
  <si>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</si>
  <si>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</si>
  <si>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</si>
  <si>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</si>
  <si>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</si>
  <si>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</si>
  <si>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</si>
  <si>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</si>
  <si>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</si>
  <si>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</si>
  <si>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</si>
  <si>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</si>
  <si>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</si>
  <si>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</si>
  <si>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</si>
  <si>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</si>
  <si>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</si>
  <si>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</si>
  <si>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</si>
  <si>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</si>
  <si>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</si>
  <si>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</si>
  <si>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</si>
  <si>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</si>
  <si>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</si>
  <si>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</si>
  <si>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</si>
  <si>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</si>
  <si>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</si>
  <si>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</si>
  <si>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</si>
  <si>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</si>
  <si>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</si>
  <si>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</si>
  <si>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</si>
  <si>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</si>
  <si>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</si>
  <si>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</si>
  <si>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</si>
  <si>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</si>
  <si>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</si>
  <si>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</si>
  <si>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</si>
  <si>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</si>
  <si>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</si>
  <si>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</si>
  <si>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</si>
  <si>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</si>
  <si>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</si>
  <si>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</si>
  <si>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</si>
  <si>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</si>
  <si>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</si>
  <si>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</si>
  <si>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</si>
  <si>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</si>
  <si>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</si>
  <si>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</si>
  <si>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</si>
  <si>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</si>
  <si>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</si>
  <si>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</si>
  <si>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</si>
  <si>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</si>
  <si>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</si>
  <si>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</si>
  <si>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</si>
  <si>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</si>
  <si>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</si>
  <si>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</si>
  <si>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</si>
  <si>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</si>
  <si>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</si>
  <si>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</si>
  <si>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</si>
  <si>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</si>
  <si>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</si>
  <si>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</si>
  <si>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</si>
  <si>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</si>
  <si>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</si>
  <si>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</si>
  <si>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</si>
  <si>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</si>
  <si>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</si>
  <si>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</si>
  <si>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</si>
  <si>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</si>
  <si>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</si>
  <si>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</si>
  <si>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</si>
  <si>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</si>
  <si>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</si>
  <si>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</si>
  <si>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</si>
  <si>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</si>
  <si>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</si>
  <si>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</si>
  <si>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</si>
  <si>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</si>
  <si>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</si>
  <si>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</si>
  <si>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</si>
  <si>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</si>
  <si>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</si>
  <si>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</si>
  <si>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</si>
  <si>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</si>
  <si>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</si>
  <si>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</si>
  <si>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</si>
  <si>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</si>
  <si>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</si>
  <si>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</si>
  <si>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</si>
  <si>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</si>
  <si>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</si>
  <si>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</si>
  <si>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</si>
  <si>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</si>
  <si>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</si>
  <si>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</si>
  <si>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</si>
  <si>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</si>
  <si>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</si>
  <si>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</si>
  <si>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</si>
  <si>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</si>
  <si>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</si>
  <si>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</si>
  <si>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</si>
  <si>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</si>
  <si>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</si>
  <si>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</si>
  <si>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</si>
  <si>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</si>
  <si>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</si>
  <si>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</si>
  <si>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</si>
  <si>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</si>
  <si>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</si>
  <si>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</si>
  <si>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</si>
  <si>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</si>
  <si>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</si>
  <si>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</si>
  <si>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</si>
  <si>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</si>
  <si>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</si>
  <si>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</si>
  <si>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</si>
  <si>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</si>
  <si>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</si>
  <si>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</si>
  <si>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</si>
  <si>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</si>
  <si>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</si>
  <si>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</si>
  <si>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</si>
  <si>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</si>
  <si>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</si>
  <si>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</si>
  <si>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</si>
  <si>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</si>
  <si>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</si>
  <si>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</si>
  <si>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</si>
  <si>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</si>
  <si>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</si>
  <si>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</si>
  <si>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</si>
  <si>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</si>
  <si>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</si>
  <si>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</si>
  <si>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</si>
  <si>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</si>
  <si>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</si>
  <si>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</si>
  <si>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</si>
  <si>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</si>
  <si>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</si>
  <si>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</si>
  <si>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</si>
  <si>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</si>
  <si>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</si>
  <si>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</si>
  <si>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</si>
  <si>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</si>
  <si>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</si>
  <si>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</si>
  <si>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</si>
  <si>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</si>
  <si>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</si>
  <si>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</si>
  <si>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</si>
  <si>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</si>
  <si>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</si>
  <si>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</si>
  <si>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</si>
  <si>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</si>
  <si>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</si>
  <si>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</si>
  <si>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</si>
  <si>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</si>
  <si>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</si>
  <si>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</si>
  <si>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</si>
  <si>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</si>
  <si>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</si>
  <si>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</si>
  <si>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</si>
  <si>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</si>
  <si>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</si>
  <si>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</si>
  <si>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</si>
  <si>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</si>
  <si>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</si>
  <si>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</si>
  <si>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</si>
  <si>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</si>
  <si>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</si>
  <si>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</si>
  <si>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</si>
  <si>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</si>
  <si>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</si>
  <si>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</si>
  <si>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</si>
  <si>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</si>
  <si>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</si>
  <si>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</si>
  <si>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</si>
  <si>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</si>
  <si>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</si>
  <si>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</si>
  <si>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</si>
  <si>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</si>
  <si>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</si>
  <si>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</si>
  <si>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</si>
  <si>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</si>
  <si>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</si>
  <si>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</si>
  <si>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</si>
  <si>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</si>
  <si>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</si>
  <si>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</si>
  <si>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</si>
  <si>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</si>
  <si>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</si>
  <si>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</si>
  <si>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</si>
  <si>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</si>
  <si>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</si>
  <si>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</si>
  <si>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</si>
  <si>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</si>
  <si>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</si>
  <si>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</si>
  <si>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</si>
  <si>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</si>
  <si>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</si>
  <si>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</si>
  <si>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</si>
  <si>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</si>
  <si>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</si>
  <si>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</si>
  <si>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</si>
  <si>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</si>
  <si>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</si>
  <si>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</si>
  <si>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</si>
  <si>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</si>
  <si>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</si>
  <si>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</si>
  <si>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</si>
  <si>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</si>
  <si>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</si>
  <si>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</si>
  <si>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</si>
  <si>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</si>
  <si>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</si>
  <si>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</si>
  <si>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</si>
  <si>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</si>
  <si>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</si>
  <si>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</si>
  <si>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</si>
  <si>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</si>
  <si>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</si>
  <si>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</si>
  <si>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</si>
  <si>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</si>
  <si>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</si>
  <si>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</si>
  <si>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</si>
  <si>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</si>
  <si>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</si>
  <si>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</si>
  <si>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</si>
  <si>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</si>
  <si>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</si>
  <si>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</si>
  <si>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</si>
  <si>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</si>
  <si>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</si>
  <si>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</si>
  <si>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</si>
  <si>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</si>
  <si>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</si>
  <si>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</si>
  <si>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</si>
  <si>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</si>
  <si>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</si>
  <si>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</si>
  <si>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</si>
  <si>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</si>
  <si>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</si>
  <si>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</si>
  <si>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</si>
  <si>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</si>
  <si>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</si>
  <si>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</si>
  <si>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</si>
  <si>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</si>
  <si>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</si>
  <si>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</si>
  <si>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</si>
  <si>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</si>
  <si>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</si>
  <si>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</si>
  <si>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</si>
  <si>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</si>
  <si>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</si>
  <si>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</si>
  <si>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</si>
  <si>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</si>
  <si>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</si>
  <si>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</si>
  <si>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</si>
  <si>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</si>
  <si>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</si>
  <si>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</si>
  <si>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</si>
  <si>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</si>
  <si>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</si>
  <si>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</si>
  <si>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</si>
  <si>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</si>
  <si>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</si>
  <si>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</si>
  <si>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</si>
  <si>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</si>
  <si>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</si>
  <si>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</si>
  <si>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</si>
  <si>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</si>
  <si>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</si>
  <si>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</si>
  <si>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</si>
  <si>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</si>
  <si>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</si>
  <si>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</si>
  <si>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</si>
  <si>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</si>
  <si>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</si>
  <si>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</si>
  <si>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</si>
  <si>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</si>
  <si>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</si>
  <si>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</si>
  <si>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</si>
  <si>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</si>
  <si>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</si>
  <si>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</si>
  <si>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</si>
  <si>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</si>
  <si>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</si>
  <si>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</si>
  <si>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</si>
  <si>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</si>
  <si>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</si>
  <si>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</si>
  <si>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</si>
  <si>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</si>
  <si>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</si>
  <si>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</si>
  <si>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</si>
  <si>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</si>
  <si>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</si>
  <si>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</si>
  <si>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</si>
  <si>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</si>
  <si>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</si>
  <si>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</si>
  <si>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</si>
  <si>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</si>
  <si>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</si>
  <si>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</si>
  <si>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</si>
  <si>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</si>
  <si>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</si>
  <si>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</si>
  <si>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</si>
  <si>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</si>
  <si>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</si>
  <si>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</si>
  <si>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</si>
  <si>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</si>
  <si>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</si>
  <si>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</si>
  <si>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</si>
  <si>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</si>
  <si>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</si>
  <si>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</si>
  <si>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</si>
  <si>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</si>
  <si>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</si>
  <si>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</si>
  <si>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</si>
  <si>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</si>
  <si>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</si>
  <si>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</si>
  <si>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</si>
  <si>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</si>
  <si>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</si>
  <si>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</si>
  <si>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</si>
  <si>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</si>
  <si>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</si>
  <si>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</si>
  <si>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</si>
  <si>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</si>
  <si>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</si>
  <si>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</si>
  <si>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</si>
  <si>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</si>
  <si>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</si>
  <si>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</si>
  <si>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</si>
  <si>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</si>
  <si>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</si>
  <si>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</si>
  <si>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</si>
  <si>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</si>
  <si>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</si>
  <si>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</si>
  <si>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</si>
  <si>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</si>
  <si>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</si>
  <si>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</si>
  <si>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</si>
  <si>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</si>
  <si>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</si>
  <si>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</si>
  <si>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</si>
  <si>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</si>
  <si>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</si>
  <si>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</si>
  <si>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</si>
  <si>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</si>
  <si>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</si>
  <si>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</si>
  <si>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</si>
  <si>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</si>
  <si>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</si>
  <si>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</si>
  <si>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</si>
  <si>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</si>
  <si>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</si>
  <si>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</si>
  <si>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</si>
  <si>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</si>
  <si>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</si>
  <si>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</si>
  <si>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</si>
  <si>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</si>
  <si>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</si>
  <si>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</si>
  <si>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</si>
  <si>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</si>
  <si>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</si>
  <si>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</si>
  <si>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</si>
  <si>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</si>
  <si>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</si>
  <si>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</si>
  <si>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</si>
  <si>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</si>
  <si>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</si>
  <si>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</si>
  <si>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</si>
  <si>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</si>
  <si>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</si>
  <si>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</si>
  <si>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</si>
  <si>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</si>
  <si>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</si>
  <si>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</si>
  <si>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</si>
  <si>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</si>
  <si>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</si>
  <si>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</si>
  <si>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</si>
  <si>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</si>
  <si>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</si>
  <si>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</si>
  <si>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</si>
  <si>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</si>
  <si>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</si>
  <si>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</si>
  <si>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</si>
  <si>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</si>
  <si>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</si>
  <si>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</si>
  <si>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</si>
  <si>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</si>
  <si>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</si>
  <si>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</si>
  <si>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</si>
  <si>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</si>
  <si>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</si>
  <si>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</si>
  <si>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</si>
  <si>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</si>
  <si>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</si>
  <si>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</si>
  <si>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</si>
  <si>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</si>
  <si>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</si>
  <si>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</si>
  <si>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</si>
  <si>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</si>
  <si>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</si>
  <si>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</si>
  <si>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</si>
  <si>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</si>
  <si>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</si>
  <si>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</si>
  <si>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</si>
  <si>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</si>
  <si>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</si>
  <si>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</si>
  <si>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</si>
  <si>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</si>
  <si>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</si>
  <si>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</si>
  <si>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</si>
  <si>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</si>
  <si>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</si>
  <si>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</si>
  <si>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</si>
  <si>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</si>
  <si>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</si>
  <si>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</si>
  <si>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</si>
  <si>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</si>
  <si>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</si>
  <si>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</si>
  <si>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</si>
  <si>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</si>
  <si>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</si>
  <si>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</si>
  <si>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</si>
  <si>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</si>
  <si>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</si>
  <si>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</si>
  <si>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</si>
  <si>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</si>
  <si>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</si>
  <si>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</si>
  <si>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</si>
  <si>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</si>
  <si>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</si>
  <si>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</si>
  <si>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</si>
  <si>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</si>
  <si>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</si>
  <si>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</si>
  <si>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</si>
  <si>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</si>
  <si>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</si>
  <si>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</si>
  <si>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</si>
  <si>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</si>
  <si>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</si>
  <si>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</si>
  <si>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</si>
  <si>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</si>
  <si>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</si>
  <si>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</si>
  <si>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</si>
  <si>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</si>
  <si>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</si>
  <si>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</si>
  <si>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</si>
  <si>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</si>
  <si>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</si>
  <si>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</si>
  <si>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</si>
  <si>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</si>
  <si>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</si>
  <si>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</si>
  <si>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</si>
  <si>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</si>
  <si>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</si>
  <si>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</si>
  <si>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</si>
  <si>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</si>
  <si>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</si>
  <si>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</si>
  <si>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</si>
  <si>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</si>
  <si>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</si>
  <si>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</si>
  <si>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</si>
  <si>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</si>
  <si>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</si>
  <si>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</si>
  <si>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</si>
  <si>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</si>
  <si>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</si>
  <si>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</si>
  <si>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</si>
  <si>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</si>
  <si>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</si>
  <si>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</si>
  <si>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</si>
  <si>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</si>
  <si>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</si>
  <si>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</si>
  <si>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</si>
  <si>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</si>
  <si>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</si>
  <si>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</si>
  <si>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</si>
  <si>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</si>
  <si>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</si>
  <si>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</si>
  <si>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</si>
  <si>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</si>
  <si>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</si>
  <si>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</si>
  <si>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</si>
  <si>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</si>
  <si>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</si>
  <si>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</si>
  <si>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</si>
  <si>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</si>
  <si>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</si>
  <si>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</si>
  <si>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</si>
  <si>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</si>
  <si>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</si>
  <si>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</si>
  <si>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</si>
  <si>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</si>
  <si>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</si>
  <si>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</si>
  <si>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</si>
  <si>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</si>
  <si>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</si>
  <si>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</si>
  <si>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</si>
  <si>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</si>
  <si>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</si>
  <si>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</si>
  <si>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</si>
  <si>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</si>
  <si>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</si>
  <si>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</si>
  <si>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</si>
  <si>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</si>
  <si>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</si>
  <si>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</si>
  <si>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</si>
  <si>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</si>
  <si>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</si>
  <si>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</si>
  <si>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</si>
  <si>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</si>
  <si>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</si>
  <si>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</si>
  <si>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</si>
  <si>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</si>
  <si>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</si>
  <si>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</si>
  <si>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</si>
  <si>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</si>
  <si>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</si>
  <si>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</si>
  <si>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</si>
  <si>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</si>
  <si>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</si>
  <si>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</si>
  <si>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</si>
  <si>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</si>
  <si>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</si>
  <si>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</si>
  <si>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</si>
  <si>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</si>
  <si>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</si>
  <si>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</si>
  <si>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</si>
  <si>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</si>
  <si>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</si>
  <si>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</si>
  <si>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</si>
  <si>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</si>
  <si>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</si>
  <si>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</si>
  <si>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</si>
  <si>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</si>
  <si>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</si>
  <si>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</si>
  <si>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</si>
  <si>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</si>
  <si>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</si>
  <si>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</si>
  <si>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</si>
  <si>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</si>
  <si>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</si>
  <si>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</si>
  <si>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</si>
  <si>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</si>
  <si>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</si>
  <si>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</si>
  <si>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</si>
  <si>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</si>
  <si>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</si>
  <si>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</si>
  <si>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</si>
  <si>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</si>
  <si>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</si>
  <si>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</si>
  <si>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</si>
  <si>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</si>
  <si>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</si>
  <si>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</si>
  <si>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</si>
  <si>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</si>
  <si>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</si>
  <si>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</si>
  <si>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</si>
  <si>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</si>
  <si>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</si>
  <si>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</si>
  <si>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</si>
  <si>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</si>
  <si>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</si>
  <si>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</si>
  <si>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</si>
  <si>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</si>
  <si>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</si>
  <si>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</si>
  <si>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</si>
  <si>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</si>
  <si>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</si>
  <si>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</si>
  <si>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</si>
  <si>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</si>
  <si>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</si>
  <si>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</si>
  <si>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</si>
  <si>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</si>
  <si>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</si>
  <si>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</si>
  <si>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</si>
  <si>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</si>
  <si>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</si>
  <si>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</si>
  <si>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</si>
  <si>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</si>
  <si>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</si>
  <si>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</si>
  <si>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</si>
  <si>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</si>
  <si>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</si>
  <si>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</si>
  <si>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</si>
  <si>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</si>
  <si>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</si>
  <si>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</si>
  <si>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</si>
  <si>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</si>
  <si>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</si>
  <si>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</si>
  <si>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</si>
  <si>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</si>
  <si>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</si>
  <si>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</si>
  <si>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</si>
  <si>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</si>
  <si>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</si>
  <si>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</si>
  <si>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</si>
  <si>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</si>
  <si>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</si>
  <si>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</si>
  <si>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</si>
  <si>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</si>
  <si>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</si>
  <si>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</si>
  <si>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</si>
  <si>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</si>
  <si>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</si>
  <si>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</si>
  <si>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</si>
  <si>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</si>
  <si>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</si>
  <si>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</si>
  <si>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</si>
  <si>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</si>
  <si>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</si>
  <si>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</si>
  <si>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</si>
  <si>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</si>
  <si>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</si>
  <si>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</si>
  <si>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</si>
  <si>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</si>
  <si>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</si>
  <si>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</si>
  <si>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</si>
  <si>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</si>
  <si>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</si>
  <si>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</si>
  <si>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</si>
  <si>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</si>
  <si>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</si>
  <si>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</si>
  <si>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</si>
  <si>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</si>
  <si>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</si>
  <si>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</si>
  <si>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</si>
  <si>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</si>
  <si>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</si>
  <si>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</si>
  <si>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</si>
  <si>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</si>
  <si>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</si>
  <si>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</si>
  <si>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</si>
  <si>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</si>
  <si>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</si>
  <si>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</si>
  <si>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</si>
  <si>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</si>
  <si>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</si>
  <si>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</si>
  <si>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</si>
  <si>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</si>
  <si>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</si>
  <si>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</si>
  <si>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</si>
  <si>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</si>
  <si>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</si>
  <si>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</si>
  <si>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</si>
  <si>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</si>
  <si>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</si>
  <si>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</si>
  <si>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</si>
  <si>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</si>
  <si>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</si>
  <si>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</si>
  <si>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</si>
  <si>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</si>
  <si>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</si>
  <si>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</si>
  <si>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</si>
  <si>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</si>
  <si>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</si>
  <si>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</si>
  <si>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</si>
  <si>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</si>
  <si>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</si>
  <si>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</si>
  <si>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</si>
  <si>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</si>
  <si>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</si>
  <si>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</si>
  <si>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</si>
  <si>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</si>
  <si>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</si>
  <si>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</si>
  <si>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</si>
  <si>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</si>
  <si>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</si>
  <si>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</si>
  <si>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</si>
  <si>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</si>
  <si>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</si>
  <si>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</si>
  <si>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</si>
  <si>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</si>
  <si>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</si>
  <si>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</si>
  <si>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</si>
  <si>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</si>
  <si>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</si>
  <si>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</si>
  <si>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</si>
  <si>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</si>
  <si>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</si>
  <si>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</si>
  <si>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</si>
  <si>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</si>
  <si>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</si>
  <si>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</si>
  <si>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</si>
  <si>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</si>
  <si>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</si>
  <si>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</si>
  <si>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</si>
  <si>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</si>
  <si>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</si>
  <si>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</si>
  <si>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</si>
  <si>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</si>
  <si>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</si>
  <si>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</si>
  <si>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</si>
  <si>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</si>
  <si>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</si>
  <si>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</si>
  <si>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</si>
  <si>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</si>
  <si>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</si>
  <si>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</si>
  <si>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</si>
  <si>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</si>
  <si>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</si>
  <si>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</si>
  <si>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</si>
  <si>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</si>
  <si>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</si>
  <si>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</si>
  <si>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</si>
  <si>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</si>
  <si>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</si>
  <si>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</si>
  <si>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</si>
  <si>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</si>
  <si>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</si>
  <si>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</si>
  <si>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</si>
  <si>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</si>
  <si>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</si>
  <si>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</si>
  <si>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</si>
  <si>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</si>
  <si>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</si>
  <si>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</si>
  <si>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</si>
  <si>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</si>
  <si>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</si>
  <si>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</si>
  <si>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</si>
  <si>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</si>
  <si>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</si>
  <si>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</si>
  <si>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</si>
  <si>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</si>
  <si>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</si>
  <si>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</si>
  <si>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</si>
  <si>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</si>
  <si>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</si>
  <si>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</si>
  <si>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</si>
  <si>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</si>
  <si>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</si>
  <si>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</si>
  <si>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</si>
  <si>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</si>
  <si>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</si>
  <si>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</si>
  <si>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</si>
  <si>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</si>
  <si>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</si>
  <si>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</si>
  <si>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</si>
  <si>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</si>
  <si>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</si>
  <si>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</si>
  <si>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</si>
  <si>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</si>
  <si>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</si>
  <si>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</si>
  <si>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</si>
  <si>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</si>
  <si>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</si>
  <si>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</si>
  <si>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</si>
  <si>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</si>
  <si>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</si>
  <si>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</si>
  <si>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</si>
  <si>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</si>
  <si>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</si>
  <si>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</si>
  <si>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</si>
  <si>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</si>
  <si>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</si>
  <si>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</si>
  <si>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</si>
  <si>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</si>
  <si>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</si>
  <si>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</si>
  <si>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</si>
  <si>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</si>
  <si>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</si>
  <si>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</si>
  <si>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</si>
  <si>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</si>
  <si>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</si>
  <si>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</si>
  <si>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</si>
  <si>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</si>
  <si>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</si>
  <si>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</si>
  <si>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</si>
  <si>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</si>
  <si>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</si>
  <si>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</si>
  <si>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</si>
  <si>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</si>
  <si>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</si>
  <si>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</si>
  <si>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</si>
  <si>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</si>
  <si>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</si>
  <si>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</si>
  <si>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</si>
  <si>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</si>
  <si>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</si>
  <si>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</si>
  <si>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</si>
  <si>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</si>
  <si>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</si>
  <si>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</si>
  <si>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</si>
  <si>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</si>
  <si>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</si>
  <si>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</si>
  <si>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</si>
  <si>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</si>
  <si>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</si>
  <si>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</si>
  <si>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</si>
  <si>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</si>
  <si>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</si>
  <si>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</si>
  <si>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</si>
  <si>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</si>
  <si>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</si>
  <si>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</si>
  <si>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</si>
  <si>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</si>
  <si>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</si>
  <si>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</si>
  <si>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</si>
  <si>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</si>
  <si>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</si>
  <si>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</si>
  <si>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</si>
  <si>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</si>
  <si>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</si>
  <si>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</si>
  <si>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</si>
  <si>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</si>
  <si>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</si>
  <si>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</si>
  <si>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</si>
  <si>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</si>
  <si>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</si>
  <si>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</si>
  <si>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</si>
  <si>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</si>
  <si>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</si>
  <si>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</si>
  <si>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</si>
  <si>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</si>
  <si>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</si>
  <si>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</si>
  <si>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</si>
  <si>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</si>
  <si>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</si>
  <si>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</si>
  <si>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</si>
  <si>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</si>
  <si>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</si>
  <si>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</si>
  <si>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</si>
  <si>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</si>
  <si>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</si>
  <si>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</si>
  <si>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</si>
  <si>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</si>
  <si>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</si>
  <si>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</si>
  <si>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</si>
  <si>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</si>
  <si>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</si>
  <si>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</si>
  <si>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</si>
  <si>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</si>
  <si>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</si>
  <si>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</si>
  <si>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</si>
  <si>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</si>
  <si>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</si>
  <si>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</si>
  <si>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</si>
  <si>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</si>
  <si>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</si>
  <si>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</si>
  <si>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</si>
  <si>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</si>
  <si>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</si>
  <si>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</si>
  <si>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</si>
  <si>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</si>
  <si>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</si>
  <si>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</si>
  <si>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</si>
  <si>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</si>
  <si>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</si>
  <si>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</si>
  <si>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</si>
  <si>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</si>
  <si>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</si>
  <si>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</si>
  <si>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</si>
  <si>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</si>
  <si>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</si>
  <si>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</si>
  <si>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</si>
  <si>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</si>
  <si>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</si>
  <si>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</si>
  <si>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</si>
  <si>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</si>
  <si>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</si>
  <si>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</si>
  <si>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</si>
  <si>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</si>
  <si>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</si>
  <si>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</si>
  <si>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</si>
  <si>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</si>
  <si>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</si>
  <si>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</si>
  <si>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</si>
  <si>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</si>
  <si>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</si>
  <si>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</si>
  <si>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</si>
  <si>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</si>
  <si>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</si>
  <si>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</si>
  <si>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</si>
  <si>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</si>
  <si>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</si>
  <si>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</si>
  <si>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</si>
  <si>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</si>
  <si>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</si>
  <si>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</si>
  <si>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</si>
  <si>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</si>
  <si>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</si>
  <si>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</si>
  <si>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</si>
  <si>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</si>
  <si>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</si>
  <si>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</si>
  <si>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</si>
  <si>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</si>
  <si>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</si>
  <si>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</si>
  <si>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</si>
  <si>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</si>
  <si>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</si>
  <si>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</si>
  <si>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</si>
  <si>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</si>
  <si>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</si>
  <si>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</si>
  <si>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</si>
  <si>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</si>
  <si>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</si>
  <si>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</si>
  <si>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</si>
  <si>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</si>
  <si>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</si>
  <si>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</si>
  <si>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</si>
  <si>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</si>
  <si>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</si>
  <si>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</si>
  <si>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</si>
  <si>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</si>
  <si>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</si>
  <si>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</si>
  <si>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</si>
  <si>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</si>
  <si>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</si>
  <si>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</si>
  <si>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</si>
  <si>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</si>
  <si>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</si>
  <si>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</si>
  <si>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</si>
  <si>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</si>
  <si>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</si>
  <si>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</si>
  <si>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</si>
  <si>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</si>
  <si>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</si>
  <si>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</si>
  <si>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</si>
  <si>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</si>
  <si>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</si>
  <si>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</si>
  <si>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</si>
  <si>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</si>
  <si>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</si>
  <si>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</si>
  <si>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</si>
  <si>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</si>
  <si>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</si>
  <si>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</si>
  <si>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</si>
  <si>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</si>
  <si>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</si>
  <si>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</si>
  <si>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</si>
  <si>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</si>
  <si>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</si>
  <si>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</si>
  <si>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</si>
  <si>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</si>
  <si>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</si>
  <si>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</si>
  <si>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</si>
  <si>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</si>
  <si>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</si>
  <si>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</si>
  <si>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</si>
  <si>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</si>
  <si>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</si>
  <si>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</si>
  <si>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</si>
  <si>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</si>
  <si>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</si>
  <si>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</si>
  <si>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</si>
  <si>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</si>
  <si>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</si>
  <si>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</si>
  <si>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</si>
  <si>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</si>
  <si>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</si>
  <si>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</si>
  <si>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</si>
  <si>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</si>
  <si>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</si>
  <si>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</si>
  <si>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</si>
  <si>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</si>
  <si>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</si>
  <si>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</si>
  <si>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</si>
  <si>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</si>
  <si>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</si>
  <si>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</si>
  <si>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</si>
  <si>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</si>
  <si>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</si>
  <si>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</si>
  <si>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</si>
  <si>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</si>
  <si>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</si>
  <si>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</si>
  <si>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</si>
  <si>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</si>
  <si>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</si>
  <si>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</si>
  <si>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</si>
  <si>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</si>
  <si>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</si>
  <si>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</si>
  <si>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</si>
  <si>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</si>
  <si>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</si>
  <si>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</si>
  <si>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</si>
  <si>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</si>
  <si>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</si>
  <si>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</si>
  <si>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</si>
  <si>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</si>
  <si>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</si>
  <si>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</si>
  <si>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</si>
  <si>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</si>
  <si>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</si>
  <si>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</si>
  <si>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</si>
  <si>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</si>
  <si>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</si>
  <si>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</si>
  <si>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</si>
  <si>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</si>
  <si>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</si>
  <si>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</si>
  <si>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</si>
  <si>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</si>
  <si>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</si>
  <si>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</si>
  <si>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</si>
  <si>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</si>
  <si>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</si>
  <si>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</si>
  <si>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</si>
  <si>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</si>
  <si>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</si>
  <si>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</si>
  <si>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</si>
  <si>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</si>
  <si>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</si>
  <si>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</si>
  <si>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</si>
  <si>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</si>
  <si>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</si>
  <si>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</si>
  <si>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</si>
  <si>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</si>
  <si>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</si>
  <si>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</si>
  <si>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</si>
  <si>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</si>
  <si>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</si>
  <si>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</si>
  <si>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</si>
  <si>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</si>
  <si>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</si>
  <si>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</si>
  <si>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</si>
  <si>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</si>
  <si>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</si>
  <si>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</si>
  <si>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</si>
  <si>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</si>
  <si>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</si>
  <si>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</si>
  <si>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</si>
  <si>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</si>
  <si>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</si>
  <si>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</si>
  <si>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</si>
  <si>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</si>
  <si>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</si>
  <si>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</si>
  <si>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</si>
  <si>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</si>
  <si>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</si>
  <si>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</si>
  <si>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</si>
  <si>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</si>
  <si>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</si>
  <si>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</si>
  <si>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</si>
  <si>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</si>
  <si>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</si>
  <si>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</si>
  <si>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</si>
  <si>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</si>
  <si>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</si>
  <si>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</si>
  <si>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</si>
  <si>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</si>
  <si>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</si>
  <si>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</si>
  <si>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</si>
  <si>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</si>
  <si>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</si>
  <si>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</si>
  <si>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</si>
  <si>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</si>
  <si>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</si>
  <si>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</si>
  <si>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</si>
  <si>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</si>
  <si>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</si>
  <si>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</si>
  <si>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</si>
  <si>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</si>
  <si>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</si>
  <si>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</si>
  <si>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</si>
  <si>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</si>
  <si>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</si>
  <si>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</si>
  <si>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</si>
  <si>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</si>
  <si>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</si>
  <si>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</si>
  <si>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</si>
  <si>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</si>
  <si>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</si>
  <si>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</si>
  <si>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</si>
  <si>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</si>
  <si>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</si>
  <si>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</si>
  <si>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</si>
  <si>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</si>
  <si>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</si>
  <si>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</si>
  <si>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</si>
  <si>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</si>
  <si>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</si>
  <si>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</si>
  <si>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</si>
  <si>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</si>
  <si>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</si>
  <si>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</si>
  <si>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</si>
  <si>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</si>
  <si>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</si>
  <si>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</si>
  <si>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</si>
  <si>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</si>
  <si>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</si>
  <si>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</si>
  <si>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</si>
  <si>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</si>
  <si>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</si>
  <si>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</si>
  <si>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</si>
  <si>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</si>
  <si>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</si>
  <si>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</si>
  <si>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</si>
  <si>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</si>
  <si>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</si>
  <si>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</si>
  <si>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</si>
  <si>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</si>
  <si>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</si>
  <si>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</si>
  <si>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</si>
  <si>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</si>
  <si>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</si>
  <si>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</si>
  <si>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</si>
  <si>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</si>
  <si>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</si>
  <si>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</si>
  <si>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</si>
  <si>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</si>
  <si>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</si>
  <si>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</si>
  <si>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</si>
  <si>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</si>
  <si>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</si>
  <si>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</si>
  <si>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</si>
  <si>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</si>
  <si>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</si>
  <si>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</si>
  <si>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</si>
  <si>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</si>
  <si>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</si>
  <si>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</si>
  <si>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</si>
  <si>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</si>
  <si>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</si>
  <si>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</si>
  <si>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</si>
  <si>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</si>
  <si>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</si>
  <si>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</si>
  <si>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</si>
  <si>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</si>
  <si>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</si>
  <si>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</si>
  <si>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</si>
  <si>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</si>
  <si>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</si>
  <si>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</si>
  <si>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</si>
  <si>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</si>
  <si>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</si>
  <si>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</si>
  <si>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</si>
  <si>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</si>
  <si>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</si>
  <si>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</si>
  <si>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</si>
  <si>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</si>
  <si>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</si>
  <si>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</si>
  <si>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</si>
  <si>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</si>
  <si>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</si>
  <si>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</si>
  <si>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</si>
  <si>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</si>
  <si>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</si>
  <si>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</si>
  <si>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</si>
  <si>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</si>
  <si>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</si>
  <si>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</si>
  <si>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</si>
  <si>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</si>
  <si>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</si>
  <si>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</si>
  <si>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</si>
  <si>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</si>
  <si>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</si>
  <si>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</si>
  <si>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</si>
  <si>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</si>
  <si>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</si>
  <si>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</si>
  <si>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</si>
  <si>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</si>
  <si>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</si>
  <si>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</si>
  <si>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</si>
  <si>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</si>
  <si>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</si>
  <si>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</si>
  <si>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</si>
  <si>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</si>
  <si>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</si>
  <si>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</si>
  <si>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</si>
  <si>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</si>
  <si>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</si>
  <si>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</si>
  <si>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</si>
  <si>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</si>
  <si>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</si>
  <si>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</si>
  <si>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</si>
  <si>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</si>
  <si>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</si>
  <si>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</si>
  <si>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</si>
  <si>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</si>
  <si>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</si>
  <si>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</si>
  <si>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</si>
  <si>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</si>
  <si>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</si>
  <si>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</si>
  <si>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</si>
  <si>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</si>
  <si>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</si>
  <si>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</si>
  <si>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</si>
  <si>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</si>
  <si>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</si>
  <si>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</si>
  <si>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</si>
  <si>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</si>
  <si>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</si>
  <si>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</si>
  <si>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</si>
  <si>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</si>
  <si>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</si>
  <si>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</si>
  <si>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</si>
  <si>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</si>
  <si>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</si>
  <si>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</si>
  <si>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</si>
  <si>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</si>
  <si>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</si>
  <si>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</si>
  <si>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</si>
  <si>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</si>
  <si>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</si>
  <si>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</si>
  <si>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</si>
  <si>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</si>
  <si>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</si>
  <si>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</si>
  <si>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</si>
  <si>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</si>
  <si>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</si>
  <si>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</si>
  <si>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</si>
  <si>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</si>
  <si>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</si>
  <si>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</si>
  <si>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</si>
  <si>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</si>
  <si>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</si>
  <si>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</si>
  <si>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</si>
  <si>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</si>
  <si>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</si>
  <si>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</si>
  <si>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</si>
  <si>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</si>
  <si>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</si>
  <si>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</si>
  <si>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</si>
  <si>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</si>
  <si>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</si>
  <si>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</si>
  <si>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</si>
  <si>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</si>
  <si>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</si>
  <si>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</si>
  <si>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</si>
  <si>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</si>
  <si>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</si>
  <si>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</si>
  <si>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</si>
  <si>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</si>
  <si>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</si>
  <si>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</si>
  <si>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</si>
  <si>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</si>
  <si>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</si>
  <si>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</si>
  <si>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</si>
  <si>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</si>
  <si>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</si>
  <si>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</si>
  <si>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</si>
  <si>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</si>
  <si>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</si>
  <si>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</si>
  <si>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</si>
  <si>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</si>
  <si>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</si>
  <si>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</si>
  <si>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</si>
  <si>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</si>
  <si>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</si>
  <si>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</si>
  <si>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</si>
  <si>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</si>
  <si>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</si>
  <si>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</si>
  <si>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</si>
  <si>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</si>
  <si>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</si>
  <si>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</si>
  <si>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</si>
  <si>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</si>
  <si>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</si>
  <si>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</si>
  <si>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</si>
  <si>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</si>
  <si>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</si>
  <si>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</si>
  <si>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</si>
  <si>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</si>
  <si>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</si>
  <si>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</si>
  <si>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</si>
  <si>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</si>
  <si>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</si>
  <si>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</si>
  <si>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</si>
  <si>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</si>
  <si>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</si>
  <si>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</si>
  <si>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</si>
  <si>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</si>
  <si>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</si>
  <si>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</si>
  <si>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</si>
  <si>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</si>
  <si>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</si>
  <si>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</si>
  <si>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</si>
  <si>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</si>
  <si>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</si>
  <si>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</si>
  <si>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</si>
  <si>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</si>
  <si>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</si>
  <si>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</si>
  <si>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</si>
  <si>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</si>
  <si>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</si>
  <si>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</si>
  <si>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</si>
  <si>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</si>
  <si>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</si>
  <si>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</si>
  <si>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</si>
  <si>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</si>
  <si>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</si>
  <si>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</si>
  <si>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</si>
  <si>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</si>
  <si>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</si>
  <si>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</si>
  <si>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</si>
  <si>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</si>
  <si>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</si>
  <si>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</si>
  <si>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</si>
  <si>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</si>
  <si>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</si>
  <si>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</si>
  <si>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</si>
  <si>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</si>
  <si>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</si>
  <si>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</si>
  <si>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</si>
  <si>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</si>
  <si>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</si>
  <si>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</si>
  <si>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</si>
  <si>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</si>
  <si>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</si>
  <si>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</si>
  <si>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</si>
  <si>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</si>
  <si>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</si>
  <si>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</si>
  <si>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</si>
  <si>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</si>
  <si>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</si>
  <si>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</si>
  <si>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</si>
  <si>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</si>
  <si>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</si>
  <si>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</si>
  <si>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</si>
  <si>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</si>
  <si>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</si>
  <si>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</si>
  <si>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</si>
  <si>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</si>
  <si>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</si>
  <si>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</si>
  <si>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</si>
  <si>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</si>
  <si>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</si>
  <si>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</si>
  <si>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</si>
  <si>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</si>
  <si>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</si>
  <si>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</si>
  <si>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</si>
  <si>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</si>
  <si>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</si>
  <si>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</si>
  <si>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</si>
  <si>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</si>
  <si>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</si>
  <si>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</si>
  <si>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</si>
  <si>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</si>
  <si>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</si>
  <si>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</si>
  <si>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</si>
  <si>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</si>
  <si>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</si>
  <si>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</si>
  <si>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</si>
  <si>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</si>
  <si>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</si>
  <si>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</si>
  <si>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</si>
  <si>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</si>
  <si>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</si>
  <si>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</si>
  <si>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</si>
  <si>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</si>
  <si>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</si>
  <si>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</si>
  <si>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</si>
  <si>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</si>
  <si>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</si>
  <si>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</si>
  <si>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</si>
  <si>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</si>
  <si>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</si>
  <si>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</si>
  <si>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</si>
  <si>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</si>
  <si>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</si>
  <si>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</si>
  <si>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</si>
  <si>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</si>
  <si>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</si>
  <si>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</si>
  <si>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</si>
  <si>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</si>
  <si>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</si>
  <si>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</si>
  <si>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</si>
  <si>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</si>
  <si>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</si>
  <si>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</si>
  <si>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</si>
  <si>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</si>
  <si>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</si>
  <si>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</si>
  <si>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</si>
  <si>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</si>
  <si>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</si>
  <si>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</si>
  <si>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</si>
  <si>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</si>
  <si>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</si>
  <si>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</si>
  <si>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</si>
  <si>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</si>
  <si>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</si>
  <si>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</si>
  <si>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</si>
  <si>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</si>
  <si>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</si>
  <si>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</si>
  <si>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</si>
  <si>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</si>
  <si>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</si>
  <si>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</si>
  <si>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</si>
  <si>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</si>
  <si>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</si>
  <si>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</si>
  <si>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</si>
  <si>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</si>
  <si>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</si>
  <si>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</si>
  <si>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</si>
  <si>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</si>
  <si>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</si>
  <si>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</si>
  <si>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</si>
  <si>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</si>
  <si>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</si>
  <si>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</si>
  <si>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</si>
  <si>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</si>
  <si>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</si>
  <si>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</si>
  <si>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</si>
  <si>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</si>
  <si>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</si>
  <si>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</si>
  <si>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</si>
  <si>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</si>
  <si>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</si>
  <si>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</si>
  <si>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</si>
  <si>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</si>
  <si>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</si>
  <si>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</si>
  <si>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</si>
  <si>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</si>
  <si>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</si>
  <si>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</si>
  <si>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</si>
  <si>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</si>
  <si>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</si>
  <si>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</si>
  <si>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</si>
  <si>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</si>
  <si>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</si>
  <si>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</si>
  <si>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</si>
  <si>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</si>
  <si>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</si>
  <si>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</si>
  <si>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</si>
  <si>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</si>
  <si>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</si>
  <si>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</si>
  <si>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</si>
  <si>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</si>
  <si>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</si>
  <si>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</si>
  <si>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</si>
  <si>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</si>
  <si>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</si>
  <si>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</si>
  <si>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</si>
  <si>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</si>
  <si>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</si>
  <si>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</si>
  <si>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</si>
  <si>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</si>
  <si>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</si>
  <si>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</si>
  <si>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</si>
  <si>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</si>
  <si>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</si>
  <si>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</si>
  <si>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</si>
  <si>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</si>
  <si>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</si>
  <si>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</si>
  <si>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</si>
  <si>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</si>
  <si>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</si>
  <si>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</si>
  <si>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</si>
  <si>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</si>
  <si>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</si>
  <si>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</si>
  <si>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</si>
  <si>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</si>
  <si>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</si>
  <si>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</si>
  <si>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</si>
  <si>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</si>
  <si>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</si>
  <si>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</si>
  <si>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</si>
  <si>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</si>
  <si>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</si>
  <si>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</si>
  <si>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</si>
  <si>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</si>
  <si>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</si>
  <si>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</si>
  <si>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</si>
  <si>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</si>
  <si>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</si>
  <si>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</si>
  <si>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</si>
  <si>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</si>
  <si>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</si>
  <si>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</si>
  <si>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</si>
  <si>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</si>
  <si>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</si>
  <si>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</si>
  <si>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</si>
  <si>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</si>
  <si>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</si>
  <si>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</si>
  <si>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</si>
  <si>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</si>
  <si>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</si>
  <si>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</si>
  <si>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</si>
  <si>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</si>
  <si>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</si>
  <si>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</si>
  <si>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</si>
  <si>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</si>
  <si>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</si>
  <si>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</si>
  <si>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</si>
  <si>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</si>
  <si>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</si>
  <si>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</si>
  <si>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</si>
  <si>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</si>
  <si>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</si>
  <si>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</si>
  <si>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</si>
  <si>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</si>
  <si>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</si>
  <si>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</si>
  <si>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</si>
  <si>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</si>
  <si>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</si>
  <si>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</si>
  <si>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</si>
  <si>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</si>
  <si>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</si>
  <si>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</si>
  <si>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</si>
  <si>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</si>
  <si>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</si>
  <si>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</si>
  <si>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</si>
  <si>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</si>
  <si>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</si>
  <si>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</si>
  <si>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</si>
  <si>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</si>
  <si>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</si>
  <si>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</si>
  <si>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</si>
  <si>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</si>
  <si>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</si>
  <si>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</si>
  <si>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</si>
  <si>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</si>
  <si>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</si>
  <si>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</si>
  <si>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</si>
  <si>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</si>
  <si>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</si>
  <si>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</si>
  <si>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</si>
  <si>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</si>
  <si>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</si>
  <si>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</si>
  <si>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</si>
  <si>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</si>
  <si>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</si>
  <si>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</si>
  <si>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</si>
  <si>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</si>
  <si>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</si>
  <si>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</si>
  <si>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</si>
  <si>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</si>
  <si>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</si>
  <si>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</si>
  <si>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</si>
  <si>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</si>
  <si>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</si>
  <si>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</si>
  <si>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</si>
  <si>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</si>
  <si>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</si>
  <si>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</si>
  <si>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</si>
  <si>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</si>
  <si>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</si>
  <si>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</si>
  <si>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</si>
  <si>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</si>
  <si>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</si>
  <si>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</si>
  <si>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</si>
  <si>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</si>
  <si>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</si>
  <si>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</si>
  <si>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</si>
  <si>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</si>
  <si>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</si>
  <si>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</si>
  <si>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</si>
  <si>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</si>
  <si>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</si>
  <si>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</si>
  <si>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</si>
  <si>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</si>
  <si>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</si>
  <si>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</si>
  <si>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</si>
  <si>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</si>
  <si>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</si>
  <si>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</si>
  <si>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</si>
  <si>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</si>
  <si>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</si>
  <si>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</si>
  <si>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</si>
  <si>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</si>
  <si>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</si>
  <si>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</si>
  <si>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</si>
  <si>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</si>
  <si>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</si>
  <si>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</si>
  <si>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</si>
  <si>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</si>
  <si>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</si>
  <si>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</si>
  <si>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</si>
  <si>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</si>
  <si>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</si>
  <si>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</si>
  <si>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</si>
  <si>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</si>
  <si>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</si>
  <si>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</si>
  <si>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</si>
  <si>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</si>
  <si>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</si>
  <si>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</si>
  <si>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</si>
  <si>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</si>
  <si>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</si>
  <si>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</si>
  <si>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</si>
  <si>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</si>
  <si>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</si>
  <si>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</si>
  <si>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</si>
  <si>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</si>
  <si>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</si>
  <si>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</si>
  <si>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</si>
  <si>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</si>
  <si>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</si>
  <si>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</si>
  <si>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</si>
  <si>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</si>
  <si>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</si>
  <si>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</si>
  <si>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</si>
  <si>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</si>
  <si>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</si>
  <si>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</si>
  <si>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</si>
  <si>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</si>
  <si>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</si>
  <si>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</si>
  <si>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</si>
  <si>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</si>
  <si>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</si>
  <si>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</si>
  <si>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</si>
  <si>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</si>
  <si>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</si>
  <si>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</si>
  <si>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</si>
  <si>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</si>
  <si>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</si>
  <si>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</si>
  <si>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</si>
  <si>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</si>
  <si>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</si>
  <si>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</si>
  <si>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</si>
  <si>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</si>
  <si>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</si>
  <si>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</si>
  <si>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</si>
  <si>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</si>
  <si>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</si>
  <si>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</si>
  <si>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</si>
  <si>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</si>
  <si>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</si>
  <si>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</si>
  <si>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</si>
  <si>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</si>
  <si>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</si>
  <si>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</si>
  <si>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</si>
  <si>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</si>
  <si>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</si>
  <si>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</si>
  <si>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</si>
  <si>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</si>
  <si>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</si>
  <si>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</si>
  <si>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</si>
  <si>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</si>
  <si>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</si>
  <si>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</si>
  <si>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</si>
  <si>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</si>
  <si>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</si>
  <si>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</si>
  <si>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</si>
  <si>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</si>
  <si>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</si>
  <si>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</si>
  <si>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</si>
  <si>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</si>
  <si>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</si>
  <si>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</si>
  <si>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</si>
  <si>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</si>
  <si>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</si>
  <si>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</si>
  <si>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</si>
  <si>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</si>
  <si>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</si>
  <si>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</si>
  <si>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</si>
  <si>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</si>
  <si>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</si>
  <si>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</si>
  <si>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</si>
  <si>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</si>
  <si>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</si>
  <si>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</si>
  <si>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</si>
  <si>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</si>
  <si>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</si>
  <si>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</si>
  <si>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</si>
  <si>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</si>
  <si>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</si>
  <si>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</si>
  <si>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</si>
  <si>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</si>
  <si>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</si>
  <si>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</si>
  <si>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</si>
  <si>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</si>
  <si>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</si>
  <si>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</si>
  <si>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</si>
  <si>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</si>
  <si>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</si>
  <si>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</si>
  <si>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</si>
  <si>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</si>
  <si>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</si>
  <si>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</si>
  <si>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</si>
  <si>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</si>
  <si>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</si>
  <si>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</si>
  <si>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</si>
  <si>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</si>
  <si>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</si>
  <si>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</si>
  <si>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</si>
  <si>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</si>
  <si>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</si>
  <si>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</si>
  <si>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</si>
  <si>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</si>
  <si>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</si>
  <si>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</si>
  <si>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</si>
  <si>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</si>
  <si>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</si>
  <si>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</si>
  <si>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</si>
  <si>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</si>
  <si>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</si>
  <si>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</si>
  <si>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</si>
  <si>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</si>
  <si>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</si>
  <si>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</si>
  <si>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</si>
  <si>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</si>
  <si>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</si>
  <si>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</si>
  <si>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</si>
  <si>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</si>
  <si>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</si>
  <si>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</si>
  <si>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</si>
  <si>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</si>
  <si>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</si>
  <si>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</si>
  <si>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</si>
  <si>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</si>
  <si>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</si>
  <si>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</si>
  <si>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</si>
  <si>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</si>
  <si>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</si>
  <si>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</si>
  <si>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</si>
  <si>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</si>
  <si>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</si>
  <si>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</si>
  <si>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</si>
  <si>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</si>
  <si>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</si>
  <si>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</si>
  <si>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</si>
  <si>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</si>
  <si>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</si>
  <si>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</si>
  <si>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</si>
  <si>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</si>
  <si>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</si>
  <si>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</si>
  <si>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</si>
  <si>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</si>
  <si>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</si>
  <si>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</si>
  <si>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</si>
  <si>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</si>
  <si>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</si>
  <si>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</si>
  <si>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</si>
  <si>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</si>
  <si>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</si>
  <si>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</si>
  <si>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</si>
  <si>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</si>
  <si>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</si>
  <si>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</si>
  <si>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</si>
  <si>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</si>
  <si>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</si>
  <si>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</si>
  <si>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</si>
  <si>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</si>
  <si>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</si>
  <si>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</si>
  <si>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</si>
  <si>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</si>
  <si>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</si>
  <si>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</si>
  <si>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</si>
  <si>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</si>
  <si>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</si>
  <si>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</si>
  <si>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</si>
  <si>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</si>
  <si>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</si>
  <si>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</si>
  <si>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</si>
  <si>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</si>
  <si>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</si>
  <si>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</si>
  <si>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</si>
  <si>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</si>
  <si>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</si>
  <si>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</si>
  <si>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</si>
  <si>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</si>
  <si>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</si>
  <si>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</si>
  <si>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</si>
  <si>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</si>
  <si>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</si>
  <si>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</si>
  <si>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</si>
  <si>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</si>
  <si>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</si>
  <si>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</si>
  <si>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</si>
  <si>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</si>
  <si>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</si>
  <si>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</si>
  <si>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</si>
  <si>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</si>
  <si>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</si>
  <si>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</si>
  <si>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</si>
  <si>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</si>
  <si>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</si>
  <si>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</si>
  <si>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</si>
  <si>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</si>
  <si>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</si>
  <si>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</si>
  <si>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</si>
  <si>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</si>
  <si>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</si>
  <si>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</si>
  <si>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</si>
  <si>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</si>
  <si>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</si>
  <si>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</si>
  <si>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</si>
  <si>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</si>
  <si>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</si>
  <si>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</si>
  <si>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</si>
  <si>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</si>
  <si>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</si>
  <si>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</si>
  <si>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</si>
  <si>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</si>
  <si>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</si>
  <si>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</si>
  <si>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</si>
  <si>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</si>
  <si>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</si>
  <si>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</si>
  <si>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</si>
  <si>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</si>
  <si>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</si>
  <si>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</si>
  <si>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</si>
  <si>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</si>
  <si>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</si>
  <si>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</si>
  <si>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</si>
  <si>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</si>
  <si>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</si>
  <si>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</si>
  <si>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</si>
  <si>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</si>
  <si>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</si>
  <si>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</si>
  <si>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</si>
  <si>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</si>
  <si>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</si>
  <si>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</si>
  <si>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</si>
  <si>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</si>
  <si>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</si>
  <si>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</si>
  <si>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</si>
  <si>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</si>
  <si>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</si>
  <si>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</si>
  <si>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</si>
  <si>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</si>
  <si>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</si>
  <si>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</si>
  <si>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</si>
  <si>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</si>
  <si>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</si>
  <si>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</si>
  <si>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</si>
  <si>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</si>
  <si>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</si>
  <si>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</si>
  <si>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</si>
  <si>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</si>
  <si>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</si>
  <si>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</si>
  <si>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</si>
  <si>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</si>
  <si>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</si>
  <si>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</si>
  <si>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</si>
  <si>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</si>
  <si>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</si>
  <si>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</si>
  <si>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</si>
  <si>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</si>
  <si>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</si>
  <si>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</si>
  <si>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</si>
  <si>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</si>
  <si>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</si>
  <si>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</si>
  <si>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</si>
  <si>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</si>
  <si>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</si>
  <si>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</si>
  <si>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</si>
  <si>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</si>
  <si>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</si>
  <si>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</si>
  <si>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</si>
  <si>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</si>
  <si>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</si>
  <si>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</si>
  <si>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</si>
  <si>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</si>
  <si>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</si>
  <si>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</si>
  <si>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</si>
  <si>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</si>
  <si>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</si>
  <si>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</si>
  <si>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</si>
  <si>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</si>
  <si>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</si>
  <si>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</si>
  <si>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</si>
  <si>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</si>
  <si>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</si>
  <si>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</si>
  <si>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</si>
  <si>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</si>
  <si>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</si>
  <si>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</si>
  <si>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</si>
  <si>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</si>
  <si>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</si>
  <si>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</si>
  <si>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</si>
  <si>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</si>
  <si>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</si>
  <si>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</si>
  <si>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</si>
  <si>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</si>
  <si>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</si>
  <si>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</si>
  <si>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</si>
  <si>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</si>
  <si>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</si>
  <si>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</si>
  <si>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</si>
  <si>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</si>
  <si>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</si>
  <si>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</si>
  <si>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</si>
  <si>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</si>
  <si>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</si>
  <si>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</si>
  <si>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</si>
  <si>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</si>
  <si>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</si>
  <si>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</si>
  <si>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</si>
  <si>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</si>
  <si>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</si>
  <si>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</si>
  <si>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</si>
  <si>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</si>
  <si>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</si>
  <si>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</si>
  <si>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</si>
  <si>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</si>
  <si>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</si>
  <si>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</si>
  <si>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</si>
  <si>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</si>
  <si>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</si>
  <si>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</si>
  <si>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</si>
  <si>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</si>
  <si>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</si>
  <si>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</si>
  <si>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</si>
  <si>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</si>
  <si>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</si>
  <si>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</si>
  <si>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</si>
  <si>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</si>
  <si>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</si>
  <si>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</si>
  <si>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</si>
  <si>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</si>
  <si>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</si>
  <si>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</si>
  <si>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</si>
  <si>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</si>
  <si>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</si>
  <si>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</si>
  <si>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</si>
  <si>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</si>
  <si>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</si>
  <si>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</si>
  <si>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</si>
  <si>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</si>
  <si>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</si>
  <si>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</si>
  <si>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</si>
  <si>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</si>
  <si>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</si>
  <si>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</si>
  <si>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</si>
  <si>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</si>
  <si>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</si>
  <si>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</si>
  <si>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</si>
  <si>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</si>
  <si>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</si>
  <si>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</si>
  <si>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</si>
  <si>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</si>
  <si>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</si>
  <si>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</si>
  <si>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</si>
  <si>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</si>
  <si>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</si>
  <si>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</si>
  <si>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</si>
  <si>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</si>
  <si>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</si>
  <si>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</si>
  <si>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</si>
  <si>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</si>
  <si>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</si>
  <si>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</si>
  <si>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</si>
  <si>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</si>
  <si>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</si>
  <si>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</si>
  <si>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</si>
  <si>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</si>
  <si>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</si>
  <si>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</si>
  <si>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</si>
  <si>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</si>
  <si>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</si>
  <si>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</si>
  <si>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</si>
  <si>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</si>
  <si>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</si>
  <si>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</si>
  <si>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</si>
  <si>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</si>
  <si>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</si>
  <si>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</si>
  <si>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</si>
  <si>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</si>
  <si>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</si>
  <si>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</si>
  <si>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</si>
  <si>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</si>
  <si>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</si>
  <si>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</si>
  <si>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</si>
  <si>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</si>
  <si>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</si>
  <si>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</si>
  <si>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</si>
  <si>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</si>
  <si>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</si>
  <si>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</si>
  <si>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</si>
  <si>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</si>
  <si>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</si>
  <si>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</si>
  <si>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</si>
  <si>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</si>
  <si>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</si>
  <si>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</si>
  <si>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</si>
  <si>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</si>
  <si>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</si>
  <si>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</si>
  <si>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</si>
  <si>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</si>
  <si>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</si>
  <si>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</si>
  <si>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</si>
  <si>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</si>
  <si>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</si>
  <si>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</si>
  <si>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</si>
  <si>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</si>
  <si>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</si>
  <si>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</si>
  <si>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</si>
  <si>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</si>
  <si>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</si>
  <si>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</si>
  <si>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</si>
  <si>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</si>
  <si>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</si>
  <si>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</si>
  <si>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</si>
  <si>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</si>
  <si>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</si>
  <si>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</si>
  <si>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</si>
  <si>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</si>
  <si>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</si>
  <si>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</si>
  <si>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</si>
  <si>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</si>
  <si>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</si>
  <si>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</si>
  <si>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</si>
  <si>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</si>
  <si>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</si>
  <si>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</si>
  <si>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</si>
  <si>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</si>
  <si>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</si>
  <si>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</si>
  <si>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</si>
  <si>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</si>
  <si>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</si>
  <si>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</si>
  <si>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</si>
  <si>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</si>
  <si>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</si>
  <si>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</si>
  <si>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</si>
  <si>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</si>
  <si>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</si>
  <si>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</si>
  <si>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</si>
  <si>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</si>
  <si>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</si>
  <si>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</si>
  <si>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</si>
  <si>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</si>
  <si>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</si>
  <si>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</si>
  <si>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</si>
  <si>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</si>
  <si>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</si>
  <si>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</si>
  <si>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</si>
  <si>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</si>
  <si>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</si>
  <si>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</si>
  <si>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</si>
  <si>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</si>
  <si>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</si>
  <si>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</si>
  <si>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</si>
  <si>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</si>
  <si>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</si>
  <si>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</si>
  <si>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</si>
  <si>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</si>
  <si>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</si>
  <si>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</si>
  <si>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</si>
  <si>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</si>
  <si>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</si>
  <si>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</si>
  <si>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</si>
  <si>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</si>
  <si>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</si>
  <si>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</si>
  <si>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</si>
  <si>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</si>
  <si>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</si>
  <si>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</si>
  <si>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</si>
  <si>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</si>
  <si>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</si>
  <si>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</si>
  <si>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</si>
  <si>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</si>
  <si>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</si>
  <si>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</si>
  <si>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</si>
  <si>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</si>
  <si>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</si>
  <si>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</si>
  <si>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</si>
  <si>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</si>
  <si>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</si>
  <si>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</si>
  <si>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</si>
  <si>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</si>
  <si>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</si>
  <si>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</si>
  <si>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</si>
  <si>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</si>
  <si>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</si>
  <si>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</si>
  <si>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</si>
  <si>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</si>
  <si>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</si>
  <si>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</si>
  <si>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</si>
  <si>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</si>
  <si>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</si>
  <si>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</si>
  <si>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</si>
  <si>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</si>
  <si>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</si>
  <si>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</si>
  <si>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</si>
  <si>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</si>
  <si>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</si>
  <si>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</si>
  <si>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</si>
  <si>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</si>
  <si>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</si>
  <si>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</si>
  <si>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</si>
  <si>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</si>
  <si>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</si>
  <si>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</si>
  <si>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</si>
  <si>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</si>
  <si>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</si>
  <si>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</si>
  <si>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</si>
  <si>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</si>
  <si>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</si>
  <si>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</si>
  <si>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</si>
  <si>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</si>
  <si>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</si>
  <si>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</si>
  <si>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</si>
  <si>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</si>
  <si>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</si>
  <si>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</si>
  <si>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</si>
  <si>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</si>
  <si>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</si>
  <si>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</si>
  <si>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</si>
  <si>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</si>
  <si>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</si>
  <si>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</si>
  <si>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</si>
  <si>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</si>
  <si>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</si>
  <si>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</si>
  <si>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</si>
  <si>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</si>
  <si>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</si>
  <si>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</si>
  <si>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</si>
  <si>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</si>
  <si>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</si>
  <si>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</si>
  <si>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</si>
  <si>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</si>
  <si>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</si>
  <si>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</si>
  <si>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</si>
  <si>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</si>
  <si>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</si>
  <si>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</si>
  <si>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</si>
  <si>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</si>
  <si>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</si>
  <si>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</si>
  <si>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</si>
  <si>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</si>
  <si>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</si>
  <si>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</si>
  <si>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</si>
  <si>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</si>
  <si>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</si>
  <si>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</si>
  <si>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</si>
  <si>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</si>
  <si>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</si>
  <si>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</si>
  <si>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</si>
  <si>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</si>
  <si>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</si>
  <si>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</si>
  <si>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</si>
  <si>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</si>
  <si>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</si>
  <si>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</si>
  <si>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</si>
  <si>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</si>
  <si>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</si>
  <si>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</si>
  <si>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</si>
  <si>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</si>
  <si>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</si>
  <si>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</si>
  <si>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</si>
  <si>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</si>
  <si>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</si>
  <si>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</si>
  <si>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</si>
  <si>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</si>
  <si>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</si>
  <si>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</si>
  <si>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</si>
  <si>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</si>
  <si>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</si>
  <si>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</si>
  <si>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</si>
  <si>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</si>
  <si>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</si>
  <si>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</si>
  <si>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</si>
  <si>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</si>
  <si>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</si>
  <si>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</si>
  <si>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</si>
  <si>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</si>
  <si>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</si>
  <si>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</si>
  <si>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</si>
  <si>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</si>
  <si>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</si>
  <si>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</si>
  <si>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</si>
  <si>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</si>
  <si>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</si>
  <si>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</si>
  <si>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</si>
  <si>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</si>
  <si>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</si>
  <si>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</si>
  <si>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</si>
  <si>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</si>
  <si>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</si>
  <si>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</si>
  <si>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</si>
  <si>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</si>
  <si>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</si>
  <si>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</si>
  <si>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</si>
  <si>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</si>
  <si>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</si>
  <si>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</si>
  <si>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</si>
  <si>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</si>
  <si>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</si>
  <si>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</si>
  <si>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</si>
  <si>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</si>
  <si>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</si>
  <si>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</si>
  <si>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</si>
  <si>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</si>
  <si>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</si>
  <si>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</si>
  <si>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</si>
  <si>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</si>
  <si>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</si>
  <si>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</si>
  <si>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</si>
  <si>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</si>
  <si>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</si>
  <si>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</si>
  <si>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</si>
  <si>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</si>
  <si>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</si>
  <si>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</si>
  <si>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</si>
  <si>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</si>
  <si>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</si>
  <si>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</si>
  <si>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</si>
  <si>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</si>
  <si>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</si>
  <si>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</si>
  <si>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</si>
  <si>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</si>
  <si>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</si>
  <si>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</si>
  <si>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</si>
  <si>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</si>
  <si>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</si>
  <si>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</si>
  <si>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</si>
  <si>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</si>
  <si>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</si>
  <si>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</si>
  <si>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</si>
  <si>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</si>
  <si>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</si>
  <si>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</si>
  <si>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</si>
  <si>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</si>
  <si>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</si>
  <si>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</si>
  <si>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</si>
  <si>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</si>
  <si>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</si>
  <si>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</si>
  <si>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</si>
  <si>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</si>
  <si>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</si>
  <si>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</si>
  <si>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</si>
  <si>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</si>
  <si>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</si>
  <si>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</si>
  <si>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</si>
  <si>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</si>
  <si>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</si>
  <si>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</si>
  <si>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</si>
  <si>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</si>
  <si>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</si>
  <si>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</si>
  <si>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</si>
  <si>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</si>
  <si>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</si>
  <si>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</si>
  <si>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</si>
  <si>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</si>
  <si>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</si>
  <si>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</si>
  <si>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</si>
  <si>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</si>
  <si>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</si>
  <si>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</si>
  <si>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</si>
  <si>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</si>
  <si>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</si>
  <si>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</si>
  <si>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</si>
  <si>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</si>
  <si>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</si>
  <si>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</si>
  <si>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</si>
  <si>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</si>
  <si>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</si>
  <si>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</si>
  <si>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</si>
  <si>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</si>
  <si>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</si>
  <si>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</si>
  <si>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</si>
  <si>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</si>
  <si>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</si>
  <si>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</si>
  <si>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</si>
  <si>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</si>
  <si>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</si>
  <si>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</si>
  <si>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</si>
  <si>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</si>
  <si>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</si>
  <si>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</si>
  <si>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</si>
  <si>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</si>
  <si>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</si>
  <si>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</si>
  <si>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</si>
  <si>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</si>
  <si>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</si>
  <si>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</si>
  <si>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</si>
  <si>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</si>
  <si>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</si>
  <si>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</si>
  <si>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</si>
  <si>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</si>
  <si>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</si>
  <si>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</si>
  <si>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</si>
  <si>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</si>
  <si>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</si>
  <si>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</si>
  <si>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</si>
  <si>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</si>
  <si>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</si>
  <si>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</si>
  <si>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</si>
  <si>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</si>
  <si>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</si>
  <si>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</si>
  <si>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</si>
  <si>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</si>
  <si>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</si>
  <si>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</si>
  <si>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</si>
  <si>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</si>
  <si>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</si>
  <si>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</si>
  <si>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</si>
  <si>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</si>
  <si>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</si>
  <si>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</si>
  <si>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</si>
  <si>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</si>
  <si>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</si>
  <si>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</si>
  <si>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</si>
  <si>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</si>
  <si>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</si>
  <si>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</si>
  <si>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</si>
  <si>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</si>
  <si>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</si>
  <si>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</si>
  <si>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</si>
  <si>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</si>
  <si>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</si>
  <si>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</si>
  <si>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</si>
  <si>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</si>
  <si>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</si>
  <si>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</si>
  <si>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</si>
  <si>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</si>
  <si>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</si>
  <si>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</si>
  <si>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</si>
  <si>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</si>
  <si>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</si>
  <si>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</si>
  <si>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</si>
  <si>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</si>
  <si>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</si>
  <si>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</si>
  <si>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</si>
  <si>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</si>
  <si>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</si>
  <si>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</si>
  <si>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</si>
  <si>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</si>
  <si>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</si>
  <si>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</si>
  <si>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</si>
  <si>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</si>
  <si>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</si>
  <si>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</si>
  <si>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</si>
  <si>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</si>
  <si>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</si>
  <si>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</si>
  <si>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</si>
  <si>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</si>
  <si>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</si>
  <si>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</si>
  <si>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</si>
  <si>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</si>
  <si>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</si>
  <si>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</si>
  <si>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</si>
  <si>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</si>
  <si>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</si>
  <si>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</si>
  <si>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</si>
  <si>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</si>
  <si>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</si>
  <si>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</si>
  <si>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</si>
  <si>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</si>
  <si>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</si>
  <si>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</si>
  <si>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</si>
  <si>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</si>
  <si>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</si>
  <si>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</si>
  <si>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</si>
  <si>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</si>
  <si>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</si>
  <si>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</si>
  <si>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</si>
  <si>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</si>
  <si>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</si>
  <si>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</si>
  <si>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</si>
  <si>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</si>
  <si>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</si>
  <si>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</si>
  <si>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</si>
  <si>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</si>
  <si>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</si>
  <si>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</si>
  <si>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</si>
  <si>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</si>
  <si>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</si>
  <si>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</si>
  <si>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</si>
  <si>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</si>
  <si>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</si>
  <si>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</si>
  <si>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</si>
  <si>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</si>
  <si>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</si>
  <si>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</si>
  <si>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</si>
  <si>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</si>
  <si>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</si>
  <si>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</si>
  <si>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</si>
  <si>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</si>
  <si>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</si>
  <si>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</si>
  <si>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</si>
  <si>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</si>
  <si>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</si>
  <si>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</si>
  <si>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</si>
  <si>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</si>
  <si>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</si>
  <si>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</si>
  <si>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</si>
  <si>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</si>
  <si>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</si>
  <si>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</si>
  <si>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</si>
  <si>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</si>
  <si>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</si>
  <si>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</si>
  <si>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</si>
  <si>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</si>
  <si>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</si>
  <si>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</si>
  <si>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</si>
  <si>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</si>
  <si>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</si>
  <si>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</si>
  <si>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</si>
  <si>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</si>
  <si>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</si>
  <si>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</si>
  <si>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</si>
  <si>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</si>
  <si>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</si>
  <si>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</si>
  <si>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</si>
  <si>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</si>
  <si>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</si>
  <si>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</si>
  <si>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</si>
  <si>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</si>
  <si>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</si>
  <si>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</si>
  <si>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</si>
  <si>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</si>
  <si>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</si>
  <si>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</si>
  <si>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</si>
  <si>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</si>
  <si>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</si>
  <si>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</si>
  <si>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</si>
  <si>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</si>
  <si>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</si>
  <si>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</si>
  <si>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</si>
  <si>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</si>
  <si>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</si>
  <si>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</si>
  <si>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</si>
  <si>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</si>
  <si>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</si>
  <si>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</si>
  <si>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</si>
  <si>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</si>
  <si>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</si>
  <si>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</si>
  <si>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</si>
  <si>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</si>
  <si>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</si>
  <si>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</si>
  <si>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</si>
  <si>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</si>
  <si>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</si>
  <si>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</si>
  <si>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</si>
  <si>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</si>
  <si>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</si>
  <si>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</si>
  <si>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</si>
  <si>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</si>
  <si>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</si>
  <si>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</si>
  <si>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</si>
  <si>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</si>
  <si>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</si>
  <si>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</si>
  <si>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</si>
  <si>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</si>
  <si>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</si>
  <si>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</si>
  <si>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</si>
  <si>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</si>
  <si>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</si>
  <si>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</si>
  <si>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</si>
  <si>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</si>
  <si>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</si>
  <si>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</si>
  <si>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</si>
  <si>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</si>
  <si>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</si>
  <si>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</si>
  <si>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</si>
  <si>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</si>
  <si>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</si>
  <si>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</si>
  <si>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</si>
  <si>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</si>
  <si>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</si>
  <si>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</si>
  <si>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</si>
  <si>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</si>
  <si>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</si>
  <si>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</si>
  <si>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</si>
  <si>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</si>
  <si>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</si>
  <si>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</si>
  <si>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</si>
  <si>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</si>
  <si>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</si>
  <si>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</si>
  <si>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</si>
  <si>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</si>
  <si>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</si>
  <si>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</si>
  <si>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</si>
  <si>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</si>
  <si>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</si>
  <si>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</si>
  <si>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</si>
  <si>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</si>
  <si>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</si>
  <si>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</si>
  <si>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</si>
  <si>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</si>
  <si>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</si>
  <si>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</si>
  <si>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</si>
  <si>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</si>
  <si>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</si>
  <si>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</si>
  <si>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</si>
  <si>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</si>
  <si>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</si>
  <si>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</si>
  <si>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</si>
  <si>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</si>
  <si>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</si>
  <si>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</si>
  <si>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</si>
  <si>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</si>
  <si>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</si>
  <si>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</si>
  <si>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</si>
  <si>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</si>
  <si>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</si>
  <si>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</si>
  <si>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</si>
  <si>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</si>
  <si>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</si>
  <si>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</si>
  <si>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</si>
  <si>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</si>
  <si>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</si>
  <si>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</si>
  <si>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</si>
  <si>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</si>
  <si>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</si>
  <si>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</si>
  <si>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</si>
  <si>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</si>
  <si>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</si>
  <si>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</si>
  <si>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</si>
  <si>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</si>
  <si>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</si>
  <si>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</si>
  <si>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</si>
  <si>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</si>
  <si>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</si>
  <si>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</si>
  <si>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</si>
  <si>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</si>
  <si>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</si>
  <si>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</si>
  <si>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</si>
  <si>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</si>
  <si>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</si>
  <si>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</si>
  <si>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</si>
  <si>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</si>
  <si>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</si>
  <si>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</si>
  <si>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</si>
  <si>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</si>
  <si>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</si>
  <si>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</si>
  <si>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</si>
  <si>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</si>
  <si>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</si>
  <si>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</si>
  <si>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</si>
  <si>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</si>
  <si>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</si>
  <si>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</si>
  <si>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</si>
  <si>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</si>
  <si>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</si>
  <si>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</si>
  <si>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</si>
  <si>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</si>
  <si>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</si>
  <si>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</si>
  <si>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</si>
  <si>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</si>
  <si>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</si>
  <si>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</si>
  <si>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</si>
  <si>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</si>
  <si>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</si>
  <si>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</si>
  <si>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</si>
  <si>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</si>
  <si>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</si>
  <si>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</si>
  <si>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</si>
  <si>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</si>
  <si>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</si>
  <si>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</si>
  <si>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</si>
  <si>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</si>
  <si>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</si>
  <si>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</si>
  <si>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</si>
  <si>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</si>
  <si>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</si>
  <si>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</si>
  <si>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</si>
  <si>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</si>
  <si>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</si>
  <si>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</si>
  <si>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</si>
  <si>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</si>
  <si>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</si>
  <si>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</si>
  <si>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</si>
  <si>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</si>
  <si>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</si>
  <si>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</si>
  <si>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</si>
  <si>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</si>
  <si>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</si>
  <si>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</si>
  <si>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</si>
  <si>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</si>
  <si>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</si>
  <si>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</si>
  <si>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</si>
  <si>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</si>
  <si>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</si>
  <si>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</si>
  <si>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</si>
  <si>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</si>
  <si>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</si>
  <si>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</si>
  <si>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</si>
  <si>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</si>
  <si>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</si>
  <si>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</si>
  <si>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</si>
  <si>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</si>
  <si>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</si>
  <si>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</si>
  <si>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</si>
  <si>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</si>
  <si>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</si>
  <si>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</si>
  <si>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</si>
  <si>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</si>
  <si>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</si>
  <si>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</si>
  <si>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</si>
  <si>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</si>
  <si>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</si>
  <si>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</si>
  <si>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</si>
  <si>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</si>
  <si>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</si>
  <si>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</si>
  <si>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</si>
  <si>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</si>
  <si>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</si>
  <si>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</si>
  <si>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</si>
  <si>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</si>
  <si>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</si>
  <si>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</si>
  <si>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</si>
  <si>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</si>
  <si>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</si>
  <si>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</si>
  <si>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</si>
  <si>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</si>
  <si>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</si>
  <si>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</si>
  <si>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</si>
  <si>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</si>
  <si>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</si>
  <si>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</si>
  <si>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</si>
  <si>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</si>
  <si>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</si>
  <si>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</si>
  <si>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</si>
  <si>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</si>
  <si>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</si>
  <si>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</si>
  <si>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</si>
  <si>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</si>
  <si>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</si>
  <si>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</si>
  <si>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</si>
  <si>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</si>
  <si>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</si>
  <si>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</si>
  <si>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</si>
  <si>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</si>
  <si>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</si>
  <si>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</si>
  <si>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</si>
  <si>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</si>
  <si>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</si>
  <si>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</si>
  <si>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</si>
  <si>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</si>
  <si>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</si>
  <si>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</si>
  <si>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</si>
  <si>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</si>
  <si>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</si>
  <si>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</si>
  <si>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</si>
  <si>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</si>
  <si>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</si>
  <si>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</si>
  <si>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</si>
  <si>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</si>
  <si>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</si>
  <si>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</si>
  <si>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</si>
  <si>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</si>
  <si>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</si>
  <si>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</si>
  <si>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</si>
  <si>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</si>
  <si>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</si>
  <si>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</si>
  <si>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</si>
  <si>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</si>
  <si>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</si>
  <si>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</si>
  <si>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</si>
  <si>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</si>
  <si>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</si>
  <si>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</si>
  <si>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</si>
  <si>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</si>
  <si>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</si>
  <si>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</si>
  <si>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</si>
  <si>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</si>
  <si>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</si>
  <si>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</si>
  <si>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</si>
  <si>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</si>
  <si>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</si>
  <si>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</si>
  <si>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</si>
  <si>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</si>
  <si>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</si>
  <si>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</si>
  <si>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</si>
  <si>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</si>
  <si>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</si>
  <si>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</si>
  <si>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</si>
  <si>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</si>
  <si>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</si>
  <si>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</si>
  <si>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</si>
  <si>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</si>
  <si>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</si>
  <si>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</si>
  <si>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</si>
  <si>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</si>
  <si>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</si>
  <si>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</si>
  <si>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</si>
  <si>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</si>
  <si>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</si>
  <si>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</si>
  <si>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</si>
  <si>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</si>
  <si>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</si>
  <si>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</si>
  <si>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</si>
  <si>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</si>
  <si>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</si>
  <si>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</si>
  <si>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</si>
  <si>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</si>
  <si>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</si>
  <si>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</si>
  <si>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</si>
  <si>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</si>
  <si>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</si>
  <si>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</si>
  <si>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</si>
  <si>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</si>
  <si>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</si>
  <si>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</si>
  <si>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</si>
  <si>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</si>
  <si>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</si>
  <si>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</si>
  <si>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</si>
  <si>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</si>
  <si>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</si>
  <si>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</si>
  <si>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</si>
  <si>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</si>
  <si>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</si>
  <si>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</si>
  <si>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</si>
  <si>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</si>
  <si>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</si>
  <si>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</si>
  <si>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</si>
  <si>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</si>
  <si>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</si>
  <si>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</si>
  <si>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</si>
  <si>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</si>
  <si>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</si>
  <si>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</si>
  <si>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</si>
  <si>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</si>
  <si>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</si>
  <si>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</si>
  <si>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</si>
  <si>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</si>
  <si>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</si>
  <si>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</si>
  <si>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</si>
  <si>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</si>
  <si>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</si>
  <si>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</si>
  <si>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</si>
  <si>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</si>
  <si>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</si>
  <si>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</si>
  <si>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</si>
  <si>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</si>
  <si>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</si>
  <si>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</si>
  <si>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</si>
  <si>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</si>
  <si>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</si>
  <si>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</si>
  <si>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</si>
  <si>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</si>
  <si>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</si>
  <si>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</si>
  <si>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</si>
  <si>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</si>
  <si>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</si>
  <si>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</si>
  <si>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</si>
  <si>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</si>
  <si>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</si>
  <si>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</si>
  <si>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</si>
  <si>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</si>
  <si>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</si>
  <si>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</si>
  <si>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</si>
  <si>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</si>
  <si>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</si>
  <si>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</si>
  <si>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</si>
  <si>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</si>
  <si>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</si>
  <si>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</si>
  <si>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</si>
  <si>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</si>
  <si>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</si>
  <si>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</si>
  <si>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</si>
  <si>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</si>
  <si>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</si>
  <si>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</si>
  <si>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</si>
  <si>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</si>
  <si>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</si>
  <si>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</si>
  <si>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</si>
  <si>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</si>
  <si>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</si>
  <si>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</si>
  <si>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</si>
  <si>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</si>
  <si>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</si>
  <si>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</si>
  <si>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</si>
  <si>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</si>
  <si>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</si>
  <si>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</si>
  <si>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</si>
  <si>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</si>
  <si>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</si>
  <si>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</si>
  <si>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</si>
  <si>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</si>
  <si>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</si>
  <si>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</si>
  <si>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</si>
  <si>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</si>
  <si>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</si>
  <si>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</si>
  <si>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</si>
  <si>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</si>
  <si>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</si>
  <si>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</si>
  <si>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</si>
  <si>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</si>
  <si>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</si>
  <si>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</si>
  <si>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</si>
  <si>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</si>
  <si>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</si>
  <si>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</si>
  <si>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</si>
  <si>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</si>
  <si>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</si>
  <si>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</si>
  <si>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</si>
  <si>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</si>
  <si>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</si>
  <si>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</si>
  <si>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</si>
  <si>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</si>
  <si>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</si>
  <si>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</si>
  <si>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</si>
  <si>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</si>
  <si>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</si>
  <si>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</si>
  <si>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</si>
  <si>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</si>
  <si>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</si>
  <si>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</si>
  <si>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</si>
  <si>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</si>
  <si>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</si>
  <si>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</si>
  <si>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</si>
  <si>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</si>
  <si>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</si>
  <si>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</si>
  <si>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</si>
  <si>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</si>
  <si>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</si>
  <si>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</si>
  <si>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</si>
  <si>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</si>
  <si>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</si>
  <si>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</si>
  <si>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</si>
  <si>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</si>
  <si>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</si>
  <si>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</si>
  <si>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</si>
  <si>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</si>
  <si>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</si>
  <si>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</si>
  <si>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</si>
  <si>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</si>
  <si>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</si>
  <si>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</si>
  <si>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</si>
  <si>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</si>
  <si>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</si>
  <si>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</si>
  <si>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</si>
  <si>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</si>
  <si>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</si>
  <si>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</si>
  <si>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</si>
  <si>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</si>
  <si>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</si>
  <si>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</si>
  <si>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</si>
  <si>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</si>
  <si>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</si>
  <si>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</si>
  <si>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</si>
  <si>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</si>
  <si>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</si>
  <si>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</si>
  <si>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</si>
  <si>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</si>
  <si>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</si>
  <si>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</si>
  <si>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</si>
  <si>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</si>
  <si>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</si>
  <si>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</si>
  <si>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</si>
  <si>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</si>
  <si>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</si>
  <si>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</si>
  <si>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</si>
  <si>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</si>
  <si>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</si>
  <si>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</si>
  <si>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</si>
  <si>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</si>
  <si>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</si>
  <si>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</si>
  <si>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</si>
  <si>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</si>
  <si>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</si>
  <si>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</si>
  <si>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</si>
  <si>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</si>
  <si>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</si>
  <si>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</si>
  <si>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</si>
  <si>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</si>
  <si>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</si>
  <si>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</si>
  <si>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</si>
  <si>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</si>
  <si>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</si>
  <si>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</si>
  <si>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</si>
  <si>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</si>
  <si>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</si>
  <si>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</si>
  <si>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</si>
  <si>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</si>
  <si>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</si>
  <si>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</si>
  <si>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</si>
  <si>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</si>
  <si>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</si>
  <si>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</si>
  <si>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</si>
  <si>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</si>
  <si>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</si>
  <si>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</si>
  <si>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</si>
  <si>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</si>
  <si>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</si>
  <si>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</si>
  <si>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</si>
  <si>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</si>
  <si>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</si>
  <si>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</si>
  <si>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</si>
  <si>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</si>
  <si>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</si>
  <si>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</si>
  <si>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</si>
  <si>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</si>
  <si>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</si>
  <si>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</si>
  <si>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</si>
  <si>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</si>
  <si>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</si>
  <si>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</si>
  <si>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</si>
  <si>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</si>
  <si>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</si>
  <si>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</si>
  <si>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</si>
  <si>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</si>
  <si>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</si>
  <si>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</si>
  <si>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</si>
  <si>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</si>
  <si>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</si>
  <si>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</si>
  <si>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</si>
  <si>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</si>
  <si>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</si>
  <si>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</si>
  <si>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</si>
  <si>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</si>
  <si>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</si>
  <si>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</si>
  <si>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</si>
  <si>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</si>
  <si>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</si>
  <si>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</si>
  <si>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</si>
  <si>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</si>
  <si>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</si>
  <si>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</si>
  <si>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</si>
  <si>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</si>
  <si>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</si>
  <si>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</si>
  <si>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</si>
  <si>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</si>
  <si>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</si>
  <si>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</si>
  <si>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</si>
  <si>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</si>
  <si>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</si>
  <si>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</si>
  <si>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</si>
  <si>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</si>
  <si>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</si>
  <si>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</si>
  <si>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</si>
  <si>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</si>
  <si>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</si>
  <si>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</si>
  <si>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</si>
  <si>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</si>
  <si>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</si>
  <si>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</si>
  <si>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</si>
  <si>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</si>
  <si>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</si>
  <si>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</si>
  <si>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</si>
  <si>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</si>
  <si>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</si>
  <si>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</si>
  <si>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</si>
  <si>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</si>
  <si>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</si>
  <si>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</si>
  <si>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</si>
  <si>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</si>
  <si>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</si>
  <si>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</si>
  <si>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</si>
  <si>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</si>
  <si>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</si>
  <si>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</si>
  <si>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</si>
  <si>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</si>
  <si>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</si>
  <si>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</si>
  <si>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</si>
  <si>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</si>
  <si>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</si>
  <si>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</si>
  <si>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</si>
  <si>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</si>
  <si>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</si>
  <si>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</si>
  <si>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</si>
  <si>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</si>
  <si>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</si>
  <si>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</si>
  <si>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</si>
  <si>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</si>
  <si>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</si>
  <si>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</si>
  <si>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</si>
  <si>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</si>
  <si>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</si>
  <si>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</si>
  <si>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</si>
  <si>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</si>
  <si>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</si>
  <si>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</si>
  <si>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</si>
  <si>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</si>
  <si>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</si>
  <si>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</si>
  <si>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</si>
  <si>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</si>
  <si>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</si>
  <si>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</si>
  <si>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</si>
  <si>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</si>
  <si>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</si>
  <si>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</si>
  <si>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</si>
  <si>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</si>
  <si>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</si>
  <si>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</si>
  <si>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</si>
  <si>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</si>
  <si>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</si>
  <si>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</si>
  <si>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</si>
  <si>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</si>
  <si>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</si>
  <si>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</si>
  <si>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</si>
  <si>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</si>
  <si>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</si>
  <si>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</si>
  <si>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</si>
  <si>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</si>
  <si>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</si>
  <si>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</si>
  <si>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</si>
  <si>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</si>
  <si>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</si>
  <si>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</si>
  <si>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</si>
  <si>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</si>
  <si>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</si>
  <si>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</si>
  <si>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</si>
  <si>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</si>
  <si>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</si>
  <si>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</si>
  <si>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</si>
  <si>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</si>
  <si>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</si>
  <si>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</si>
  <si>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</si>
  <si>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</si>
  <si>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</si>
  <si>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</si>
  <si>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</si>
  <si>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</si>
  <si>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</si>
  <si>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</si>
  <si>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</si>
  <si>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</si>
  <si>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</si>
  <si>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</si>
  <si>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</si>
  <si>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</si>
  <si>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</si>
  <si>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</si>
  <si>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</si>
  <si>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</si>
  <si>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</si>
  <si>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</si>
  <si>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</si>
  <si>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</si>
  <si>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</si>
  <si>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</si>
  <si>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</si>
  <si>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</si>
  <si>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</si>
  <si>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</si>
  <si>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</si>
  <si>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</si>
  <si>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</si>
  <si>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</si>
  <si>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</si>
  <si>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</si>
  <si>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</si>
  <si>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</si>
  <si>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</si>
  <si>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</si>
  <si>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</si>
  <si>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</si>
  <si>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</si>
  <si>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</si>
  <si>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</si>
  <si>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</si>
  <si>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</si>
  <si>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</si>
  <si>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</si>
  <si>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</si>
  <si>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</si>
  <si>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</si>
  <si>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</si>
  <si>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</si>
  <si>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</si>
  <si>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</si>
  <si>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</si>
  <si>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</si>
  <si>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</si>
  <si>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</si>
  <si>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</si>
  <si>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</si>
  <si>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</si>
  <si>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</si>
  <si>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</si>
  <si>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</si>
  <si>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</si>
  <si>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</si>
  <si>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</si>
  <si>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</si>
  <si>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</si>
  <si>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</si>
  <si>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</si>
  <si>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</si>
  <si>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</si>
  <si>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</si>
  <si>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</si>
  <si>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</si>
  <si>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</si>
  <si>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</si>
  <si>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</si>
  <si>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</si>
  <si>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</si>
  <si>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</si>
  <si>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</si>
  <si>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</si>
  <si>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</si>
  <si>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</si>
  <si>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</si>
  <si>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</si>
  <si>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</si>
  <si>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</si>
  <si>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</si>
  <si>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</si>
  <si>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</si>
  <si>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</si>
  <si>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</si>
  <si>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</si>
  <si>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</si>
  <si>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</si>
  <si>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</si>
  <si>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</si>
  <si>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</si>
  <si>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</si>
  <si>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</si>
  <si>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</si>
  <si>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</si>
  <si>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</si>
  <si>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</si>
  <si>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</si>
  <si>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</si>
  <si>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</si>
  <si>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</si>
  <si>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</si>
  <si>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</si>
  <si>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</si>
  <si>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</si>
  <si>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</si>
  <si>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</si>
  <si>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</si>
  <si>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</si>
  <si>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</si>
  <si>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</si>
  <si>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</si>
  <si>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</si>
  <si>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</si>
  <si>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</si>
  <si>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</si>
  <si>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</si>
  <si>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</si>
  <si>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</si>
  <si>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</si>
  <si>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</si>
  <si>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</si>
  <si>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</si>
  <si>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</si>
  <si>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</si>
  <si>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</si>
  <si>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</si>
  <si>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</si>
  <si>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</si>
  <si>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</si>
  <si>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</si>
  <si>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</si>
  <si>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</si>
  <si>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</si>
  <si>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</si>
  <si>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</si>
  <si>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</si>
  <si>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</si>
  <si>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</si>
  <si>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</si>
  <si>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</si>
  <si>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</si>
  <si>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</si>
  <si>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</si>
  <si>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</si>
  <si>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</si>
  <si>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</si>
  <si>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</si>
  <si>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</si>
  <si>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</si>
  <si>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</si>
  <si>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</si>
  <si>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</si>
  <si>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</si>
  <si>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</si>
  <si>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</si>
  <si>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</si>
  <si>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</si>
  <si>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</si>
  <si>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</si>
  <si>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</si>
  <si>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</si>
  <si>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</si>
  <si>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</si>
  <si>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</si>
  <si>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</si>
  <si>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</si>
  <si>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</si>
  <si>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</si>
  <si>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</si>
  <si>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</si>
  <si>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</si>
  <si>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</si>
  <si>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</si>
  <si>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</si>
  <si>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</si>
  <si>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</si>
  <si>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</si>
  <si>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</si>
  <si>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</si>
  <si>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</si>
  <si>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</si>
  <si>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</si>
  <si>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</si>
  <si>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</si>
  <si>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</si>
  <si>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</si>
  <si>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</si>
  <si>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</si>
  <si>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</si>
  <si>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</si>
  <si>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</si>
  <si>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</si>
  <si>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</si>
  <si>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</si>
  <si>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</si>
  <si>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</si>
  <si>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</si>
  <si>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</si>
  <si>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</si>
  <si>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</si>
  <si>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</si>
  <si>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</si>
  <si>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</si>
  <si>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</si>
  <si>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</si>
  <si>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</si>
  <si>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</si>
  <si>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</si>
  <si>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</si>
  <si>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</si>
  <si>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</si>
  <si>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</si>
  <si>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</si>
  <si>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</si>
  <si>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</si>
  <si>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</si>
  <si>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</si>
  <si>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</si>
  <si>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</si>
  <si>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</si>
  <si>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</si>
  <si>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</si>
  <si>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</si>
  <si>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</si>
  <si>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</si>
  <si>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</si>
  <si>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</si>
  <si>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</si>
  <si>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</si>
  <si>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</si>
  <si>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</si>
  <si>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</si>
  <si>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</si>
  <si>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</si>
  <si>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</si>
  <si>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</si>
  <si>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</si>
  <si>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</si>
  <si>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</si>
  <si>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</si>
  <si>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</si>
  <si>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</si>
  <si>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</si>
  <si>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</si>
  <si>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</si>
  <si>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</si>
  <si>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</si>
  <si>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</si>
  <si>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</si>
  <si>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</si>
  <si>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</si>
  <si>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</si>
  <si>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</si>
  <si>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</si>
  <si>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</si>
  <si>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</si>
  <si>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</si>
  <si>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</si>
  <si>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</si>
  <si>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</si>
  <si>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</si>
  <si>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</si>
  <si>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</si>
  <si>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</si>
  <si>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</si>
  <si>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</si>
  <si>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</si>
  <si>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</si>
  <si>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</si>
  <si>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</si>
  <si>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</si>
  <si>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</si>
  <si>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</si>
  <si>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</si>
  <si>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</si>
  <si>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</si>
  <si>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</si>
  <si>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</si>
  <si>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</si>
  <si>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</si>
  <si>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</si>
  <si>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</si>
  <si>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</si>
  <si>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</si>
  <si>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</si>
  <si>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</si>
  <si>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</si>
  <si>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</si>
  <si>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</si>
  <si>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</si>
  <si>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</si>
  <si>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</si>
  <si>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</si>
  <si>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</si>
  <si>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</si>
  <si>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</si>
  <si>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</si>
  <si>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</si>
  <si>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</si>
  <si>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</si>
  <si>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</si>
  <si>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</si>
  <si>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</si>
  <si>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</si>
  <si>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</si>
  <si>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</si>
  <si>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</si>
  <si>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</si>
  <si>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</si>
  <si>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</si>
  <si>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</si>
  <si>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</si>
  <si>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</si>
  <si>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</si>
  <si>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</si>
  <si>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</si>
  <si>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</si>
  <si>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</si>
  <si>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</si>
  <si>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</si>
  <si>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</si>
  <si>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</si>
  <si>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</si>
  <si>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</si>
  <si>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</si>
  <si>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</si>
  <si>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</si>
  <si>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</si>
  <si>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</si>
  <si>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</si>
  <si>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</si>
  <si>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</si>
  <si>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</si>
  <si>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</si>
  <si>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</si>
  <si>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</si>
  <si>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</si>
  <si>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</si>
  <si>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</si>
  <si>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</si>
  <si>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</si>
  <si>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</si>
  <si>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</si>
  <si>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</si>
  <si>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</si>
  <si>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</si>
  <si>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</si>
  <si>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</si>
  <si>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</si>
  <si>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</si>
  <si>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</si>
  <si>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</si>
  <si>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</si>
  <si>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</si>
  <si>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</si>
  <si>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</si>
  <si>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</si>
  <si>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</si>
  <si>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</si>
  <si>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</si>
  <si>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</si>
  <si>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</si>
  <si>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</si>
  <si>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</si>
  <si>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</si>
  <si>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</si>
  <si>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</si>
  <si>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</si>
  <si>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</si>
  <si>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</si>
  <si>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</si>
  <si>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</si>
  <si>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</si>
  <si>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</si>
  <si>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</si>
  <si>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</si>
  <si>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</si>
  <si>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</si>
  <si>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</si>
  <si>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</si>
  <si>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</si>
  <si>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</si>
  <si>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</si>
  <si>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</si>
  <si>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</si>
  <si>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</si>
  <si>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</si>
  <si>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</si>
  <si>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</si>
  <si>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</si>
  <si>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</si>
  <si>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</si>
  <si>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</si>
  <si>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</si>
  <si>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</si>
  <si>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</si>
  <si>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</si>
  <si>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</si>
  <si>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</si>
  <si>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</si>
  <si>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</si>
  <si>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</si>
  <si>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</si>
  <si>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</si>
  <si>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</si>
  <si>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</si>
  <si>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</si>
  <si>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</si>
  <si>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</si>
  <si>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</si>
  <si>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</si>
  <si>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</si>
  <si>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</si>
  <si>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</si>
  <si>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</si>
  <si>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</si>
  <si>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</si>
  <si>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</si>
  <si>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</si>
  <si>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</si>
  <si>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</si>
  <si>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</si>
  <si>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</si>
  <si>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</si>
  <si>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</si>
  <si>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</si>
  <si>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</si>
  <si>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</si>
  <si>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</si>
  <si>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</si>
  <si>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</si>
  <si>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</si>
  <si>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</si>
  <si>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</si>
  <si>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</si>
  <si>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</si>
  <si>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</si>
  <si>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</si>
  <si>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</si>
  <si>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</si>
  <si>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</si>
  <si>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</si>
  <si>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</si>
  <si>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</si>
  <si>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</si>
  <si>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</si>
  <si>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</si>
  <si>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</si>
  <si>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</si>
  <si>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</si>
  <si>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</si>
  <si>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</si>
  <si>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</si>
  <si>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</si>
  <si>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</si>
  <si>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</si>
  <si>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</si>
  <si>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</si>
  <si>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</si>
  <si>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</si>
  <si>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</si>
  <si>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</si>
  <si>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</si>
  <si>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</si>
  <si>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</si>
  <si>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</si>
  <si>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</si>
  <si>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</si>
  <si>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</si>
  <si>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</si>
  <si>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</si>
  <si>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</si>
  <si>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</si>
  <si>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</si>
  <si>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</si>
  <si>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</si>
  <si>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</si>
  <si>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</si>
  <si>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</si>
  <si>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</si>
  <si>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</si>
  <si>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</si>
  <si>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</si>
  <si>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</si>
  <si>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</si>
  <si>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</si>
  <si>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</si>
  <si>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</si>
  <si>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</si>
  <si>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</si>
  <si>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</si>
  <si>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</si>
  <si>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</si>
  <si>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</si>
  <si>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</si>
  <si>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</si>
  <si>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</si>
  <si>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</si>
  <si>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</si>
  <si>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</si>
  <si>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</si>
  <si>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</si>
  <si>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</si>
  <si>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</si>
  <si>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</si>
  <si>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</si>
  <si>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</si>
  <si>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</si>
  <si>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</si>
  <si>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</si>
  <si>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</si>
  <si>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</si>
  <si>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</si>
  <si>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</si>
  <si>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</si>
  <si>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</si>
  <si>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</si>
  <si>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</si>
  <si>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</si>
  <si>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</si>
  <si>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</si>
  <si>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</si>
  <si>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</si>
  <si>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</si>
  <si>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</si>
  <si>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</si>
  <si>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</si>
  <si>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</si>
  <si>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</si>
  <si>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</si>
  <si>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</si>
  <si>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</si>
  <si>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</si>
  <si>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</si>
  <si>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</si>
  <si>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</si>
  <si>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</si>
  <si>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</si>
  <si>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</si>
  <si>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</si>
  <si>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</si>
  <si>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</si>
  <si>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</si>
  <si>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</si>
  <si>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</si>
  <si>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</si>
  <si>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</si>
  <si>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</si>
  <si>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</si>
  <si>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</si>
  <si>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</si>
  <si>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</si>
  <si>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</si>
  <si>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</si>
  <si>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</si>
  <si>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</si>
  <si>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</si>
  <si>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</si>
  <si>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</si>
  <si>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</si>
  <si>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</si>
  <si>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</si>
  <si>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</si>
  <si>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</si>
  <si>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</si>
  <si>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</si>
  <si>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</si>
  <si>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</si>
  <si>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</si>
  <si>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</si>
  <si>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</si>
  <si>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</si>
  <si>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</si>
  <si>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</si>
  <si>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</si>
  <si>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</si>
  <si>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</si>
  <si>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</si>
  <si>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</si>
  <si>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</si>
  <si>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</si>
  <si>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</si>
  <si>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</si>
  <si>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</si>
  <si>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</si>
  <si>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</si>
  <si>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</si>
  <si>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</si>
  <si>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</si>
  <si>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</si>
  <si>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</si>
  <si>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</si>
  <si>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</si>
  <si>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</si>
  <si>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</si>
  <si>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</si>
  <si>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</si>
  <si>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</si>
  <si>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</si>
  <si>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</si>
  <si>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</si>
  <si>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</si>
  <si>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</si>
  <si>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</si>
  <si>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</si>
  <si>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</si>
  <si>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</si>
  <si>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</si>
  <si>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</si>
  <si>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</si>
  <si>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</si>
  <si>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</si>
  <si>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</si>
  <si>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</si>
  <si>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</si>
  <si>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</si>
  <si>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</si>
  <si>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</si>
  <si>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</si>
  <si>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</si>
  <si>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</si>
  <si>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</si>
  <si>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</si>
  <si>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</si>
  <si>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</si>
  <si>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</si>
  <si>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</si>
  <si>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</si>
  <si>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</si>
  <si>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</si>
  <si>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</si>
  <si>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</si>
  <si>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</si>
  <si>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</si>
  <si>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</si>
  <si>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</si>
  <si>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</si>
  <si>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</si>
  <si>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</si>
  <si>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</si>
  <si>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</si>
  <si>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</si>
  <si>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</si>
  <si>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</si>
  <si>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</si>
  <si>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</si>
  <si>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</si>
  <si>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</si>
  <si>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</si>
  <si>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</si>
  <si>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</si>
  <si>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</si>
  <si>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</si>
  <si>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</si>
  <si>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</si>
  <si>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</si>
  <si>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</si>
  <si>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</si>
  <si>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</si>
  <si>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</si>
  <si>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</si>
  <si>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</si>
  <si>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</si>
  <si>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</si>
  <si>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</si>
  <si>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</si>
  <si>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</si>
  <si>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</si>
  <si>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</si>
  <si>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</si>
  <si>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</si>
  <si>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</si>
  <si>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</si>
  <si>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</si>
  <si>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</si>
  <si>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</si>
  <si>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</si>
  <si>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</si>
  <si>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</si>
  <si>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</si>
  <si>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</si>
  <si>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</si>
  <si>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</si>
  <si>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</si>
  <si>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</si>
  <si>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</si>
  <si>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</si>
  <si>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</si>
  <si>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</si>
  <si>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</si>
  <si>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</si>
  <si>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</si>
  <si>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</si>
  <si>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</si>
  <si>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</si>
  <si>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</si>
  <si>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</si>
  <si>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</si>
  <si>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</si>
  <si>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</si>
  <si>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</si>
  <si>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</si>
  <si>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</si>
  <si>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</si>
  <si>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</si>
  <si>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</si>
  <si>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</si>
  <si>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</si>
  <si>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</si>
  <si>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</si>
  <si>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</si>
  <si>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</si>
  <si>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</si>
  <si>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</si>
  <si>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</si>
  <si>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</si>
  <si>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</si>
  <si>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</si>
  <si>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</si>
  <si>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</si>
  <si>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</si>
  <si>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</si>
  <si>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</si>
  <si>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</si>
  <si>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</si>
  <si>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</si>
  <si>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</si>
  <si>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</si>
  <si>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</si>
  <si>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</si>
  <si>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</si>
  <si>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</si>
  <si>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</si>
  <si>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</si>
  <si>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</si>
  <si>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</si>
  <si>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</si>
  <si>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</si>
  <si>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</si>
  <si>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</si>
  <si>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</si>
  <si>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</si>
  <si>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</si>
  <si>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</si>
  <si>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</si>
  <si>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</si>
  <si>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</si>
  <si>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</si>
  <si>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</si>
  <si>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</si>
  <si>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</si>
  <si>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</si>
  <si>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</si>
  <si>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</si>
  <si>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</si>
  <si>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</si>
  <si>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</si>
  <si>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</si>
  <si>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</si>
  <si>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</si>
  <si>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</si>
  <si>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</si>
  <si>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</si>
  <si>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</si>
  <si>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</si>
  <si>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</si>
  <si>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</si>
  <si>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</si>
  <si>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</si>
  <si>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</si>
  <si>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</si>
  <si>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</si>
  <si>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</si>
  <si>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</si>
  <si>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</si>
  <si>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</si>
  <si>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</si>
  <si>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</si>
  <si>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</si>
  <si>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</si>
  <si>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</si>
  <si>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</si>
  <si>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</si>
  <si>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</si>
  <si>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</si>
  <si>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</si>
  <si>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</si>
  <si>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</si>
  <si>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</si>
  <si>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</si>
  <si>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</si>
  <si>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</si>
  <si>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</si>
  <si>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</si>
  <si>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</si>
  <si>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</si>
  <si>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</si>
  <si>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</si>
  <si>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</si>
  <si>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</si>
  <si>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</si>
  <si>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</si>
  <si>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</si>
  <si>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</si>
  <si>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</si>
  <si>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</si>
  <si>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</si>
  <si>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</si>
  <si>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</si>
  <si>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</si>
  <si>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</si>
  <si>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</si>
  <si>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</si>
  <si>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</si>
  <si>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</si>
  <si>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</si>
  <si>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</si>
  <si>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</si>
  <si>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</si>
  <si>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</si>
  <si>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</si>
  <si>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</si>
  <si>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</si>
  <si>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</si>
  <si>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</si>
  <si>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</si>
  <si>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</si>
  <si>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</si>
  <si>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</si>
  <si>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</si>
  <si>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</si>
  <si>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</si>
  <si>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</si>
  <si>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</si>
  <si>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</si>
  <si>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</si>
  <si>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</si>
  <si>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</si>
  <si>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</si>
  <si>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</si>
  <si>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</si>
  <si>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</si>
  <si>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</si>
  <si>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</si>
  <si>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</si>
  <si>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</si>
  <si>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</si>
  <si>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</si>
  <si>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</si>
  <si>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</si>
  <si>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</si>
  <si>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</si>
  <si>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</si>
  <si>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</si>
  <si>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</si>
  <si>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</si>
  <si>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</si>
  <si>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</si>
  <si>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</si>
  <si>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</si>
  <si>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</si>
  <si>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</si>
  <si>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</si>
  <si>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</si>
  <si>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</si>
  <si>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</si>
  <si>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</si>
  <si>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</si>
  <si>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</si>
  <si>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</si>
  <si>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</si>
  <si>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</si>
  <si>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</si>
  <si>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</si>
  <si>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</si>
  <si>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</si>
  <si>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</si>
  <si>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</si>
  <si>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</si>
  <si>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</si>
  <si>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</si>
  <si>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</si>
  <si>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</si>
  <si>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</si>
  <si>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</si>
  <si>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</si>
  <si>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</si>
  <si>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</si>
  <si>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</si>
  <si>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</si>
  <si>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</si>
  <si>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</si>
  <si>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</si>
  <si>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</si>
  <si>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</si>
  <si>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</si>
  <si>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</si>
  <si>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</si>
  <si>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</si>
  <si>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</si>
  <si>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</si>
  <si>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</si>
  <si>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</si>
  <si>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</si>
  <si>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</si>
  <si>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</si>
  <si>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</si>
  <si>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</si>
  <si>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</si>
  <si>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</si>
  <si>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</si>
  <si>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</si>
  <si>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</si>
  <si>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</si>
  <si>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</si>
  <si>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</si>
  <si>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</si>
  <si>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</si>
  <si>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</si>
  <si>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</si>
  <si>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</si>
  <si>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</si>
  <si>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</si>
  <si>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</si>
  <si>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</si>
  <si>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</si>
  <si>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</si>
  <si>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</si>
  <si>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</si>
  <si>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</si>
  <si>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</si>
  <si>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</si>
  <si>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</si>
  <si>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</si>
  <si>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</si>
  <si>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</si>
  <si>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</si>
  <si>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</si>
  <si>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</si>
  <si>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</si>
  <si>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</si>
  <si>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</si>
  <si>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</si>
  <si>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</si>
  <si>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</si>
  <si>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</si>
  <si>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</si>
  <si>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</si>
  <si>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</si>
  <si>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</si>
  <si>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</si>
  <si>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</si>
  <si>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</si>
  <si>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</si>
  <si>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</si>
  <si>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</si>
  <si>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</si>
  <si>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</si>
  <si>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</si>
  <si>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</si>
  <si>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</si>
  <si>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</si>
  <si>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</si>
  <si>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</si>
  <si>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</si>
  <si>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</si>
  <si>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</si>
  <si>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</si>
  <si>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</si>
  <si>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</si>
  <si>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</si>
  <si>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</si>
  <si>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</si>
  <si>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</si>
  <si>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</si>
  <si>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</si>
  <si>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</si>
  <si>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</si>
  <si>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</si>
  <si>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</si>
  <si>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</si>
  <si>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</si>
  <si>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</si>
  <si>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</si>
  <si>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</si>
  <si>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</si>
  <si>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</si>
  <si>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</si>
  <si>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</si>
  <si>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</si>
  <si>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</si>
  <si>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</si>
  <si>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</si>
  <si>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</si>
  <si>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</si>
  <si>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</si>
  <si>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</si>
  <si>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</si>
  <si>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</si>
  <si>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</si>
  <si>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</si>
  <si>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</si>
  <si>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</si>
  <si>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</si>
  <si>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</si>
  <si>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</si>
  <si>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</si>
  <si>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</si>
  <si>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</si>
  <si>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</si>
  <si>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</si>
  <si>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</si>
  <si>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</si>
  <si>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</si>
  <si>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</si>
  <si>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</si>
  <si>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</si>
  <si>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</si>
  <si>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</si>
  <si>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</si>
  <si>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</si>
  <si>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</si>
  <si>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</si>
  <si>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</si>
  <si>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</si>
  <si>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</si>
  <si>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</si>
  <si>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</si>
  <si>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</si>
  <si>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</si>
  <si>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</si>
  <si>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</si>
  <si>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</si>
  <si>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</si>
  <si>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</si>
  <si>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</si>
  <si>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</si>
  <si>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</si>
  <si>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</si>
  <si>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</si>
  <si>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</si>
  <si>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</si>
  <si>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</si>
  <si>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</si>
  <si>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</si>
  <si>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</si>
  <si>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</si>
  <si>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</si>
  <si>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</si>
  <si>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</si>
  <si>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</si>
  <si>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</si>
  <si>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</si>
  <si>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</si>
  <si>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</si>
  <si>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</si>
  <si>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</si>
  <si>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</si>
  <si>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</si>
  <si>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</si>
  <si>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</si>
  <si>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</si>
  <si>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</si>
  <si>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</si>
  <si>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</si>
  <si>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</si>
  <si>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</si>
  <si>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</si>
  <si>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</si>
  <si>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</si>
  <si>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</si>
  <si>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</si>
  <si>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</si>
  <si>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</si>
  <si>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</si>
  <si>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</si>
  <si>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</si>
  <si>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</si>
  <si>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</si>
  <si>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</si>
  <si>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</si>
  <si>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</si>
  <si>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</si>
  <si>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</si>
  <si>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</si>
  <si>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</si>
  <si>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</si>
  <si>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</si>
  <si>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</si>
  <si>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</si>
  <si>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</si>
  <si>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</si>
  <si>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</si>
  <si>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</si>
  <si>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</si>
  <si>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</si>
  <si>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</si>
  <si>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</si>
  <si>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</si>
  <si>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</si>
  <si>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</si>
  <si>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</si>
  <si>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</si>
  <si>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</si>
  <si>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</si>
  <si>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</si>
  <si>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</si>
  <si>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</si>
  <si>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</si>
  <si>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</si>
  <si>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</si>
  <si>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</si>
  <si>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</si>
  <si>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</si>
  <si>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</si>
  <si>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</si>
  <si>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</si>
  <si>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</si>
  <si>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</si>
  <si>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</si>
  <si>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</si>
  <si>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</si>
  <si>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</si>
  <si>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</si>
  <si>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</si>
  <si>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</si>
  <si>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</si>
  <si>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</si>
  <si>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</si>
  <si>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</si>
  <si>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</si>
  <si>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</si>
  <si>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</si>
  <si>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</si>
  <si>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</si>
  <si>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</si>
  <si>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</si>
  <si>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</si>
  <si>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</si>
  <si>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</si>
  <si>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</si>
  <si>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</si>
  <si>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</si>
  <si>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</si>
  <si>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</si>
  <si>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</si>
  <si>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</si>
  <si>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</si>
  <si>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</si>
  <si>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</si>
  <si>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</si>
  <si>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</si>
  <si>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</si>
  <si>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</si>
  <si>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</si>
  <si>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</si>
  <si>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</si>
  <si>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</si>
  <si>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</si>
  <si>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</si>
  <si>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</si>
  <si>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</si>
  <si>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</si>
  <si>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</si>
  <si>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</si>
  <si>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</si>
  <si>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</si>
  <si>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</si>
  <si>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</si>
  <si>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</si>
  <si>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</si>
  <si>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</si>
  <si>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</si>
  <si>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</si>
  <si>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</si>
  <si>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</si>
  <si>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</si>
  <si>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</si>
  <si>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</si>
  <si>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</si>
  <si>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</si>
  <si>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</si>
  <si>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</si>
  <si>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</si>
  <si>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</si>
  <si>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</si>
  <si>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</si>
  <si>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</si>
  <si>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</si>
  <si>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</si>
  <si>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</si>
  <si>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</si>
  <si>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</si>
  <si>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</si>
  <si>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</si>
  <si>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</si>
  <si>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</si>
  <si>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</si>
  <si>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</si>
  <si>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</si>
  <si>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</si>
  <si>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</si>
  <si>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</si>
  <si>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</si>
  <si>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</si>
  <si>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</si>
  <si>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</si>
  <si>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</si>
  <si>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</si>
  <si>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</si>
  <si>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</si>
  <si>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</si>
  <si>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</si>
  <si>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</si>
  <si>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</si>
  <si>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</si>
  <si>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</si>
  <si>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</si>
  <si>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</si>
  <si>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</si>
  <si>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</si>
  <si>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</si>
  <si>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</si>
  <si>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</si>
  <si>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</si>
  <si>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</si>
  <si>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</si>
  <si>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</si>
  <si>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</si>
  <si>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</si>
  <si>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</si>
  <si>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</si>
  <si>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</si>
  <si>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</si>
  <si>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</si>
  <si>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</si>
  <si>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</si>
  <si>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</si>
  <si>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</si>
  <si>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</si>
  <si>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</si>
  <si>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</si>
  <si>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</si>
  <si>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</si>
  <si>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</si>
  <si>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</si>
  <si>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</si>
  <si>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</si>
  <si>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</si>
  <si>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</si>
  <si>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</si>
  <si>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</si>
  <si>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</si>
  <si>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</si>
  <si>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</si>
  <si>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</si>
  <si>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</si>
  <si>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</si>
  <si>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</si>
  <si>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</si>
  <si>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</si>
  <si>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</si>
  <si>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</si>
  <si>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</si>
  <si>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</si>
  <si>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</si>
  <si>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</si>
  <si>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</si>
  <si>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</si>
  <si>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</si>
  <si>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</si>
  <si>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</si>
  <si>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</si>
  <si>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</si>
  <si>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</si>
  <si>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</si>
  <si>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</si>
  <si>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</si>
  <si>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</si>
  <si>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</si>
  <si>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</si>
  <si>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</si>
  <si>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</si>
  <si>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</si>
  <si>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</si>
  <si>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</si>
  <si>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</si>
  <si>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</si>
  <si>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</si>
  <si>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</si>
  <si>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</si>
  <si>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</si>
  <si>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</si>
  <si>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</si>
  <si>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</si>
  <si>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</si>
  <si>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</si>
  <si>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</si>
  <si>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</si>
  <si>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</si>
  <si>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</si>
  <si>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</si>
  <si>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</si>
  <si>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</si>
  <si>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</si>
  <si>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</si>
  <si>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</si>
  <si>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</si>
  <si>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</si>
  <si>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</si>
  <si>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</si>
  <si>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</si>
  <si>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</si>
  <si>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</si>
  <si>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</si>
  <si>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</si>
  <si>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</si>
  <si>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</si>
  <si>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</si>
  <si>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</si>
  <si>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</si>
  <si>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</si>
  <si>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</si>
  <si>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</si>
  <si>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</si>
  <si>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</si>
  <si>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</si>
  <si>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</si>
  <si>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</si>
  <si>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</si>
  <si>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</si>
  <si>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</si>
  <si>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</si>
  <si>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</si>
  <si>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</si>
  <si>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</si>
  <si>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</si>
  <si>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</si>
  <si>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</si>
  <si>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</si>
  <si>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</si>
  <si>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</si>
  <si>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</si>
  <si>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</si>
  <si>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</si>
  <si>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</si>
  <si>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</si>
  <si>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</si>
  <si>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</si>
  <si>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</si>
  <si>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</si>
  <si>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</si>
  <si>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</si>
  <si>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</si>
  <si>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</si>
  <si>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</si>
  <si>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</si>
  <si>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</si>
  <si>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</si>
  <si>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</si>
  <si>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</si>
  <si>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</si>
  <si>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</si>
  <si>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</si>
  <si>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</si>
  <si>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</si>
  <si>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</si>
  <si>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</si>
  <si>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</si>
  <si>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</si>
  <si>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</si>
  <si>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</si>
  <si>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</si>
  <si>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</si>
  <si>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</si>
  <si>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</si>
  <si>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</si>
  <si>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</si>
  <si>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</si>
  <si>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</si>
  <si>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</si>
  <si>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</si>
  <si>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</si>
  <si>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</si>
  <si>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</si>
  <si>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</si>
  <si>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</si>
  <si>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</si>
  <si>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</si>
  <si>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</si>
  <si>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</si>
  <si>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</si>
  <si>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</si>
  <si>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</si>
  <si>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</si>
  <si>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</si>
  <si>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</si>
  <si>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</si>
  <si>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</si>
  <si>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</si>
  <si>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</si>
  <si>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</si>
  <si>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</si>
  <si>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</si>
  <si>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</si>
  <si>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</si>
  <si>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</si>
  <si>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</si>
  <si>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</si>
  <si>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</si>
  <si>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</si>
  <si>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</si>
  <si>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</si>
  <si>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</si>
  <si>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</si>
  <si>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</si>
  <si>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</si>
  <si>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</si>
  <si>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</si>
  <si>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</si>
  <si>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</si>
  <si>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</si>
  <si>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</si>
  <si>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</si>
  <si>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</si>
  <si>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</si>
  <si>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</si>
  <si>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</si>
  <si>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</si>
  <si>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</si>
  <si>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</si>
  <si>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</si>
  <si>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</si>
  <si>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</si>
  <si>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</si>
  <si>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</si>
  <si>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</si>
  <si>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</si>
  <si>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</si>
  <si>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</si>
  <si>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</si>
  <si>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</si>
  <si>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</si>
  <si>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</si>
  <si>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</si>
  <si>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</si>
  <si>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</si>
  <si>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</si>
  <si>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</si>
  <si>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</si>
  <si>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</si>
  <si>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</si>
  <si>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</si>
  <si>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</si>
  <si>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</si>
  <si>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</si>
  <si>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</si>
  <si>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</si>
  <si>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</si>
  <si>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</si>
  <si>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</si>
  <si>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</si>
  <si>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</si>
  <si>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</si>
  <si>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</si>
  <si>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</si>
  <si>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</si>
  <si>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</si>
  <si>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</si>
  <si>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</si>
  <si>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</si>
  <si>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</si>
  <si>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</si>
  <si>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</si>
  <si>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</si>
  <si>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</si>
  <si>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</si>
  <si>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</si>
  <si>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</si>
  <si>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</si>
  <si>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</si>
  <si>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</si>
  <si>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</si>
  <si>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</si>
  <si>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</si>
  <si>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</si>
  <si>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</si>
  <si>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</si>
  <si>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</si>
  <si>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</si>
  <si>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</si>
  <si>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</si>
  <si>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</si>
  <si>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</si>
  <si>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</si>
  <si>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</si>
  <si>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</si>
  <si>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</si>
  <si>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</si>
  <si>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</si>
  <si>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</si>
  <si>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</si>
  <si>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</si>
  <si>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</si>
  <si>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</si>
  <si>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</si>
  <si>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</si>
  <si>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</si>
  <si>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</si>
  <si>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</si>
  <si>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</si>
  <si>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</si>
  <si>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</si>
  <si>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</si>
  <si>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</si>
  <si>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</si>
  <si>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</si>
  <si>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</si>
  <si>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</si>
  <si>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</si>
  <si>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</si>
  <si>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</si>
  <si>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</si>
  <si>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</si>
  <si>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</si>
  <si>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</si>
  <si>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</si>
  <si>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</si>
  <si>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</si>
  <si>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</si>
  <si>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</si>
  <si>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</si>
  <si>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</si>
  <si>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</si>
  <si>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</si>
  <si>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</si>
  <si>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</si>
  <si>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</si>
  <si>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</si>
  <si>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</si>
  <si>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</si>
  <si>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</si>
  <si>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</si>
  <si>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</si>
  <si>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</si>
  <si>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</si>
  <si>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</si>
  <si>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</si>
  <si>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</si>
  <si>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</si>
  <si>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</si>
  <si>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</si>
  <si>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</si>
  <si>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</si>
  <si>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</si>
  <si>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</si>
  <si>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</si>
  <si>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</si>
  <si>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</si>
  <si>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</si>
  <si>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</si>
  <si>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</si>
  <si>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</si>
  <si>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</si>
  <si>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</si>
  <si>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</si>
  <si>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</si>
  <si>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</si>
  <si>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</si>
  <si>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</si>
  <si>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</si>
  <si>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</si>
  <si>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</si>
  <si>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</si>
  <si>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</si>
  <si>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</si>
  <si>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</si>
  <si>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</si>
  <si>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</si>
  <si>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</si>
  <si>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</si>
  <si>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</si>
  <si>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</si>
  <si>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</si>
  <si>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</si>
  <si>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</si>
  <si>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</si>
  <si>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</si>
  <si>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</si>
  <si>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</si>
  <si>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</si>
  <si>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</si>
  <si>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</si>
  <si>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</si>
  <si>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</si>
  <si>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</si>
  <si>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</si>
  <si>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</si>
  <si>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</si>
  <si>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</si>
  <si>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</si>
  <si>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</si>
  <si>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</si>
  <si>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</si>
  <si>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</si>
  <si>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</si>
  <si>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</si>
  <si>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</si>
  <si>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</si>
  <si>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</si>
  <si>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</si>
  <si>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</si>
  <si>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</si>
  <si>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</si>
  <si>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</si>
  <si>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</si>
  <si>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</si>
  <si>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</si>
  <si>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</si>
  <si>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</si>
  <si>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</si>
  <si>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</si>
  <si>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</si>
  <si>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</si>
  <si>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</si>
  <si>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</si>
  <si>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</si>
  <si>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</si>
  <si>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</si>
  <si>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</si>
  <si>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</si>
  <si>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</si>
  <si>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</si>
  <si>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</si>
  <si>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</si>
  <si>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</si>
  <si>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</si>
  <si>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</si>
  <si>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</si>
  <si>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</si>
  <si>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</si>
  <si>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</si>
  <si>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</si>
  <si>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</si>
  <si>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</si>
  <si>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</si>
  <si>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</si>
  <si>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</si>
  <si>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</si>
  <si>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</si>
  <si>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</si>
  <si>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</si>
  <si>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</si>
  <si>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</si>
  <si>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</si>
  <si>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</si>
  <si>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</si>
  <si>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</si>
  <si>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</si>
  <si>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</si>
  <si>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</si>
  <si>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</si>
  <si>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</si>
  <si>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</si>
  <si>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</si>
  <si>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</si>
  <si>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</si>
  <si>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</si>
  <si>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</si>
  <si>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</si>
  <si>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</si>
  <si>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</si>
  <si>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</si>
  <si>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</si>
  <si>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</si>
  <si>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</si>
  <si>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</si>
  <si>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</si>
  <si>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</si>
  <si>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</si>
  <si>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</si>
  <si>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</si>
  <si>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</si>
  <si>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</si>
  <si>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</si>
  <si>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</si>
  <si>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</si>
  <si>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</si>
  <si>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</si>
  <si>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</si>
  <si>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</si>
  <si>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</si>
  <si>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</si>
  <si>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</si>
  <si>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</si>
  <si>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</si>
  <si>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</si>
  <si>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</si>
  <si>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</si>
  <si>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</si>
  <si>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</si>
  <si>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</si>
  <si>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</si>
  <si>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</si>
  <si>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</si>
  <si>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</si>
  <si>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</si>
  <si>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</si>
  <si>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</si>
  <si>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</si>
  <si>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</si>
  <si>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</si>
  <si>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</si>
  <si>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</si>
  <si>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</si>
  <si>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</si>
  <si>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</si>
  <si>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</si>
  <si>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</si>
  <si>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</si>
  <si>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</si>
  <si>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</si>
  <si>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</si>
  <si>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</si>
  <si>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</si>
  <si>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</si>
  <si>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</si>
  <si>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</si>
  <si>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</si>
  <si>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</si>
  <si>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</si>
  <si>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</si>
  <si>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</si>
  <si>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</si>
  <si>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</si>
  <si>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</si>
  <si>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</si>
  <si>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</si>
  <si>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</si>
  <si>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</si>
  <si>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</si>
  <si>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</si>
  <si>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</si>
  <si>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</si>
  <si>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</si>
  <si>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</si>
  <si>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</si>
  <si>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</si>
  <si>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</si>
  <si>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</si>
  <si>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</si>
  <si>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</si>
  <si>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</si>
  <si>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</si>
  <si>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</si>
  <si>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</si>
  <si>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</si>
  <si>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</si>
  <si>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</si>
  <si>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</si>
  <si>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</si>
  <si>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</si>
  <si>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</si>
  <si>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</si>
  <si>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</si>
  <si>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</si>
  <si>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</si>
  <si>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</si>
  <si>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</si>
  <si>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</si>
  <si>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</si>
  <si>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</si>
  <si>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</si>
  <si>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</si>
  <si>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</si>
  <si>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</si>
  <si>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</si>
  <si>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</si>
  <si>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</si>
  <si>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</si>
  <si>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</si>
  <si>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</si>
  <si>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</si>
  <si>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</si>
  <si>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</si>
  <si>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</si>
  <si>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</si>
  <si>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</si>
  <si>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</si>
  <si>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</si>
  <si>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</si>
  <si>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</si>
  <si>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</si>
  <si>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</si>
  <si>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</si>
  <si>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</si>
  <si>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</si>
  <si>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</si>
  <si>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</si>
  <si>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</si>
  <si>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</si>
  <si>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</si>
  <si>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</si>
  <si>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</si>
  <si>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</si>
  <si>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</si>
  <si>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</si>
  <si>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</si>
  <si>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</si>
  <si>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</si>
  <si>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</si>
  <si>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</si>
  <si>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</si>
  <si>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</si>
  <si>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</si>
  <si>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</si>
  <si>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</si>
  <si>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</si>
  <si>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</si>
  <si>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</si>
  <si>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</si>
  <si>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</si>
  <si>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</si>
  <si>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</si>
  <si>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</si>
  <si>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</si>
  <si>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</si>
  <si>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</si>
  <si>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</si>
  <si>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</si>
  <si>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</si>
  <si>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</si>
  <si>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</si>
  <si>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</si>
  <si>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</si>
  <si>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</si>
  <si>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</si>
  <si>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</si>
  <si>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</si>
  <si>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</si>
  <si>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</si>
  <si>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</si>
  <si>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</si>
  <si>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</si>
  <si>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</si>
  <si>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</si>
  <si>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</si>
  <si>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</si>
  <si>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</si>
  <si>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</si>
  <si>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</si>
  <si>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</si>
  <si>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</si>
  <si>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</si>
  <si>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</si>
  <si>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</si>
  <si>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</si>
  <si>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</si>
  <si>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</si>
  <si>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</si>
  <si>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</si>
  <si>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</si>
  <si>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</si>
  <si>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</si>
  <si>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</si>
  <si>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</si>
  <si>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</si>
  <si>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</si>
  <si>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</si>
  <si>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</si>
  <si>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</si>
  <si>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</si>
  <si>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</si>
  <si>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</si>
  <si>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</si>
  <si>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</si>
  <si>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</si>
  <si>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</si>
  <si>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</si>
  <si>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</si>
  <si>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</si>
  <si>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</si>
  <si>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</si>
  <si>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</si>
  <si>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</si>
  <si>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</si>
  <si>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</si>
  <si>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</si>
  <si>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</si>
  <si>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</si>
  <si>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</si>
  <si>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</si>
  <si>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</si>
  <si>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</si>
  <si>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</si>
  <si>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</si>
  <si>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</si>
  <si>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</si>
  <si>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</si>
  <si>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</si>
  <si>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</si>
  <si>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</si>
  <si>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</si>
  <si>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</si>
  <si>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</si>
  <si>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</si>
  <si>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</si>
  <si>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</si>
  <si>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</si>
  <si>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</si>
  <si>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</si>
  <si>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</si>
  <si>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</si>
  <si>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</si>
  <si>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</si>
  <si>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</si>
  <si>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</si>
  <si>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</si>
  <si>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</si>
  <si>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</si>
  <si>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</si>
  <si>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</si>
  <si>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</si>
  <si>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</si>
  <si>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</si>
  <si>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</si>
  <si>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</si>
  <si>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</si>
  <si>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</si>
  <si>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</si>
  <si>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</si>
  <si>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</si>
  <si>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</si>
  <si>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</si>
  <si>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</si>
  <si>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</si>
  <si>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</si>
  <si>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</si>
  <si>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</si>
  <si>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</si>
  <si>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</si>
  <si>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</si>
  <si>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</si>
  <si>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</si>
  <si>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</si>
  <si>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</si>
  <si>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</si>
  <si>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</si>
  <si>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</si>
  <si>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</si>
  <si>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</si>
  <si>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</si>
  <si>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</si>
  <si>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</si>
  <si>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</si>
  <si>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</si>
  <si>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</si>
  <si>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</si>
  <si>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</si>
  <si>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</si>
  <si>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</si>
  <si>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</si>
  <si>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</si>
  <si>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</si>
  <si>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</si>
  <si>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</si>
  <si>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</si>
  <si>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</si>
  <si>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</si>
  <si>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</si>
  <si>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</si>
  <si>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</si>
  <si>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</si>
  <si>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</si>
  <si>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</si>
  <si>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</si>
  <si>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</si>
  <si>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</si>
  <si>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</si>
  <si>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</si>
  <si>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</si>
  <si>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</si>
  <si>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</si>
  <si>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</si>
  <si>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</si>
  <si>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</si>
  <si>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</si>
  <si>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</si>
  <si>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</si>
  <si>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</si>
  <si>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</si>
  <si>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</si>
  <si>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</si>
  <si>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</si>
  <si>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</si>
  <si>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</si>
  <si>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</si>
  <si>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</si>
  <si>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</si>
  <si>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</si>
  <si>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</si>
  <si>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</si>
  <si>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</si>
  <si>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</si>
  <si>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</si>
  <si>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</si>
  <si>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</si>
  <si>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</si>
  <si>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</si>
  <si>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</si>
  <si>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</si>
  <si>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</si>
  <si>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</si>
  <si>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</si>
  <si>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</si>
  <si>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</si>
  <si>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</si>
  <si>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</si>
  <si>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</si>
  <si>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</si>
  <si>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</si>
  <si>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</si>
  <si>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</si>
  <si>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</si>
  <si>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</si>
  <si>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</si>
  <si>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</si>
  <si>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</si>
  <si>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</si>
  <si>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</si>
  <si>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</si>
  <si>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</si>
  <si>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</si>
  <si>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</si>
  <si>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</si>
  <si>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</si>
  <si>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</si>
  <si>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</si>
  <si>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</si>
  <si>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</si>
  <si>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</si>
  <si>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</si>
  <si>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</si>
  <si>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</si>
  <si>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</si>
  <si>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</si>
  <si>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</si>
  <si>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</si>
  <si>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</si>
  <si>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</si>
  <si>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</si>
  <si>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</si>
  <si>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</si>
  <si>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</si>
  <si>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</si>
  <si>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</si>
  <si>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</si>
  <si>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</si>
  <si>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</si>
  <si>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</si>
  <si>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</si>
  <si>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</si>
  <si>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</si>
  <si>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</si>
  <si>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</si>
  <si>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</si>
  <si>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</si>
  <si>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</si>
  <si>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</si>
  <si>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</si>
  <si>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</si>
  <si>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</si>
  <si>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</si>
  <si>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</si>
  <si>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</si>
  <si>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</si>
  <si>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</si>
  <si>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</si>
  <si>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</si>
  <si>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</si>
  <si>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</si>
  <si>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</si>
  <si>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</si>
  <si>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</si>
  <si>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</si>
  <si>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</si>
  <si>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</si>
  <si>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</si>
  <si>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</si>
  <si>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</si>
  <si>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</si>
  <si>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</si>
  <si>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</si>
  <si>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</si>
  <si>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</si>
  <si>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</si>
  <si>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</si>
  <si>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</si>
  <si>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</si>
  <si>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</si>
  <si>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</si>
  <si>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</si>
  <si>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</si>
  <si>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</si>
  <si>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</si>
  <si>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</si>
  <si>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</si>
  <si>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</si>
  <si>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</si>
  <si>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</si>
  <si>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</si>
  <si>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</si>
  <si>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</si>
  <si>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</si>
  <si>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</si>
  <si>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</si>
  <si>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</si>
  <si>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</si>
  <si>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</si>
  <si>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</si>
  <si>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</si>
  <si>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</si>
  <si>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</si>
  <si>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</si>
  <si>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</si>
  <si>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</si>
  <si>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</si>
  <si>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</si>
  <si>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</si>
  <si>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</si>
  <si>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</si>
  <si>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</si>
  <si>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</si>
  <si>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</si>
  <si>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</si>
  <si>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</si>
  <si>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</si>
  <si>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</si>
  <si>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</si>
  <si>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</si>
  <si>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</si>
  <si>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</si>
  <si>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</si>
  <si>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</si>
  <si>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</si>
  <si>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</si>
  <si>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</si>
  <si>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</si>
  <si>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</si>
  <si>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</si>
  <si>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</si>
  <si>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</si>
  <si>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</si>
  <si>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</si>
  <si>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</si>
  <si>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</si>
  <si>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</si>
  <si>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</si>
  <si>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</si>
  <si>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</si>
  <si>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</si>
  <si>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</si>
  <si>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</si>
  <si>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</si>
  <si>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</si>
  <si>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</si>
  <si>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</si>
  <si>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</si>
  <si>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</si>
  <si>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</si>
  <si>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</si>
  <si>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</si>
  <si>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</si>
  <si>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</si>
  <si>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</si>
  <si>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</si>
  <si>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</si>
  <si>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</si>
  <si>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</si>
  <si>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</si>
  <si>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</si>
  <si>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</si>
  <si>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</si>
  <si>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</si>
  <si>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</si>
  <si>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</si>
  <si>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</si>
  <si>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</si>
  <si>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</si>
  <si>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</si>
  <si>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</si>
  <si>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</si>
  <si>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</si>
  <si>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</si>
  <si>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</si>
  <si>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</si>
  <si>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</si>
  <si>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</si>
  <si>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</si>
  <si>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</si>
  <si>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</si>
  <si>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</si>
  <si>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</si>
  <si>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</si>
  <si>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</si>
  <si>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</si>
  <si>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</si>
  <si>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</si>
  <si>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</si>
  <si>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</si>
  <si>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</si>
  <si>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</si>
  <si>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</si>
  <si>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</si>
  <si>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</si>
  <si>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</si>
  <si>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</si>
  <si>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</si>
  <si>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</si>
  <si>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</si>
  <si>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</si>
  <si>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</si>
  <si>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</si>
  <si>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</si>
  <si>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</si>
  <si>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</si>
  <si>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</si>
  <si>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</si>
  <si>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</si>
  <si>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</si>
  <si>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</si>
  <si>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</si>
  <si>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</si>
  <si>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</si>
  <si>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</si>
  <si>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</si>
  <si>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</si>
  <si>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</si>
  <si>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</si>
  <si>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</si>
  <si>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</si>
  <si>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</si>
  <si>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</si>
  <si>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</si>
  <si>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</si>
  <si>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</si>
  <si>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</si>
  <si>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</si>
  <si>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</si>
  <si>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</si>
  <si>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</si>
  <si>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</si>
  <si>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</si>
  <si>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</si>
  <si>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</si>
  <si>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</si>
  <si>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</si>
  <si>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</si>
  <si>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</si>
  <si>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</si>
  <si>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</si>
  <si>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</si>
  <si>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</si>
  <si>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</si>
  <si>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</si>
  <si>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</si>
  <si>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</si>
  <si>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</si>
  <si>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</si>
  <si>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</si>
  <si>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</si>
  <si>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</si>
  <si>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</si>
  <si>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</si>
  <si>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</si>
  <si>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</si>
  <si>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</si>
  <si>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</si>
  <si>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</si>
  <si>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</si>
  <si>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</si>
  <si>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</si>
  <si>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</si>
  <si>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</si>
  <si>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</si>
  <si>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</si>
  <si>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</si>
  <si>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</si>
  <si>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</si>
  <si>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</si>
  <si>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</si>
  <si>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</si>
  <si>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</si>
  <si>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</si>
  <si>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</si>
  <si>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</si>
  <si>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</si>
  <si>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</si>
  <si>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</si>
  <si>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</si>
  <si>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</si>
  <si>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</si>
  <si>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</si>
  <si>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</si>
  <si>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</si>
  <si>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</si>
  <si>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</si>
  <si>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</si>
  <si>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</si>
  <si>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</si>
  <si>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</si>
  <si>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</si>
  <si>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</si>
  <si>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</si>
  <si>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</si>
  <si>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</si>
  <si>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</si>
  <si>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</si>
  <si>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</si>
  <si>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</si>
  <si>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</si>
  <si>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</si>
  <si>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</si>
  <si>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</si>
  <si>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</si>
  <si>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</si>
  <si>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</si>
  <si>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</si>
  <si>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</si>
  <si>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</si>
  <si>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</si>
  <si>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</si>
  <si>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</si>
  <si>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</si>
  <si>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</si>
  <si>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</si>
  <si>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</si>
  <si>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</si>
  <si>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</si>
  <si>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</si>
  <si>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</si>
  <si>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</si>
  <si>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</si>
  <si>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</si>
  <si>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</si>
  <si>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</si>
  <si>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</si>
  <si>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</si>
  <si>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</si>
  <si>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</si>
  <si>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</si>
  <si>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</si>
  <si>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</si>
  <si>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</si>
  <si>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</si>
  <si>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</si>
  <si>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</si>
  <si>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</si>
  <si>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</si>
  <si>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</si>
  <si>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</si>
  <si>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</si>
  <si>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</si>
  <si>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</si>
  <si>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</si>
  <si>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</si>
  <si>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</si>
  <si>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</si>
  <si>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</si>
  <si>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</si>
  <si>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</si>
  <si>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</si>
  <si>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</si>
  <si>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</si>
  <si>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</si>
  <si>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</si>
  <si>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</si>
  <si>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</si>
  <si>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</si>
  <si>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</si>
  <si>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</si>
  <si>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</si>
  <si>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</si>
  <si>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</si>
  <si>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</si>
  <si>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</si>
  <si>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</si>
  <si>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</si>
  <si>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</si>
  <si>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</si>
  <si>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</si>
  <si>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</si>
  <si>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</si>
  <si>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</si>
  <si>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</si>
  <si>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</si>
  <si>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</si>
  <si>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</si>
  <si>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</si>
  <si>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</si>
  <si>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</si>
  <si>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</si>
  <si>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</si>
  <si>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</si>
  <si>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</si>
  <si>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</si>
  <si>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</si>
  <si>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</si>
  <si>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</si>
  <si>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</si>
  <si>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</si>
  <si>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</si>
  <si>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</si>
  <si>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</si>
  <si>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</si>
  <si>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</si>
  <si>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</si>
  <si>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</si>
  <si>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</si>
  <si>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</si>
  <si>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</si>
  <si>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</si>
  <si>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</si>
  <si>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</si>
  <si>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</si>
  <si>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</si>
  <si>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</si>
  <si>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</si>
  <si>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</si>
  <si>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</si>
  <si>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</si>
  <si>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</si>
  <si>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</si>
  <si>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</si>
  <si>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</si>
  <si>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</si>
  <si>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</si>
  <si>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</si>
  <si>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</si>
  <si>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</si>
  <si>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</si>
  <si>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</si>
  <si>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</si>
  <si>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</si>
  <si>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</si>
  <si>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</si>
  <si>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</si>
  <si>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</si>
  <si>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</si>
  <si>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</si>
  <si>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</si>
  <si>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</si>
  <si>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</si>
  <si>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</si>
  <si>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</si>
  <si>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</si>
  <si>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</si>
  <si>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</si>
  <si>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</si>
  <si>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</si>
  <si>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</si>
  <si>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</si>
  <si>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</si>
  <si>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</si>
  <si>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</si>
  <si>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</si>
  <si>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</si>
  <si>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</si>
  <si>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</si>
  <si>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</si>
  <si>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</si>
  <si>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</si>
  <si>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</si>
  <si>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</si>
  <si>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</si>
  <si>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</si>
  <si>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</si>
  <si>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</si>
  <si>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</si>
  <si>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</si>
  <si>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</si>
  <si>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</si>
  <si>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</si>
  <si>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</si>
  <si>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</si>
  <si>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</si>
  <si>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</si>
  <si>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</si>
  <si>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</si>
  <si>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</si>
  <si>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</si>
  <si>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</si>
  <si>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</si>
  <si>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</si>
  <si>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</si>
  <si>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</si>
  <si>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</si>
  <si>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</si>
  <si>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</si>
  <si>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</si>
  <si>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</si>
  <si>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</si>
  <si>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</si>
  <si>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</si>
  <si>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</si>
  <si>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</si>
  <si>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</si>
  <si>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</si>
  <si>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</si>
  <si>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</si>
  <si>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</si>
  <si>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</si>
  <si>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</si>
  <si>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</si>
  <si>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</si>
  <si>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</si>
  <si>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</si>
  <si>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</si>
  <si>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</si>
  <si>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</si>
  <si>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</si>
  <si>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</si>
  <si>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</si>
  <si>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</si>
  <si>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</si>
  <si>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</si>
  <si>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</si>
  <si>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</si>
  <si>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</si>
  <si>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</si>
  <si>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</si>
  <si>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</si>
  <si>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</si>
  <si>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</si>
  <si>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</si>
  <si>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</si>
  <si>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</si>
  <si>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</si>
  <si>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</si>
  <si>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</si>
  <si>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</si>
  <si>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</si>
  <si>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</si>
  <si>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</si>
  <si>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</si>
  <si>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</si>
  <si>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</si>
  <si>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</si>
  <si>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</si>
  <si>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</si>
  <si>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</si>
  <si>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</si>
  <si>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</si>
  <si>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</si>
  <si>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</si>
  <si>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</si>
  <si>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</si>
  <si>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</si>
  <si>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</si>
  <si>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</si>
  <si>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</si>
  <si>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</si>
  <si>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</si>
  <si>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</si>
  <si>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</si>
  <si>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</si>
  <si>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</si>
  <si>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</si>
  <si>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</si>
  <si>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</si>
  <si>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</si>
  <si>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</si>
  <si>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</si>
  <si>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</si>
  <si>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</si>
  <si>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</si>
  <si>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</si>
  <si>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</si>
  <si>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</si>
  <si>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</si>
  <si>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</si>
  <si>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</si>
  <si>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</si>
  <si>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</si>
  <si>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</si>
  <si>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</si>
  <si>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</si>
  <si>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</si>
  <si>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</si>
  <si>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</si>
  <si>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</si>
  <si>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</si>
  <si>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</si>
  <si>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</si>
  <si>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</si>
  <si>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</si>
  <si>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</si>
  <si>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</si>
  <si>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</si>
  <si>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</si>
  <si>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</si>
  <si>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</si>
  <si>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</si>
  <si>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</si>
  <si>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</si>
  <si>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</si>
  <si>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</si>
  <si>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</si>
  <si>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</si>
  <si>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</si>
  <si>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</si>
  <si>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</si>
  <si>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</si>
  <si>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</si>
  <si>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</si>
  <si>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</si>
  <si>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</si>
  <si>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</si>
  <si>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</si>
  <si>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</si>
  <si>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</si>
  <si>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</si>
  <si>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</si>
  <si>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</si>
  <si>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</si>
  <si>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</si>
  <si>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</si>
  <si>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</si>
  <si>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</si>
  <si>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</si>
  <si>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</si>
  <si>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</si>
  <si>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</si>
  <si>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</si>
  <si>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</si>
  <si>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</si>
  <si>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</si>
  <si>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</si>
  <si>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</si>
  <si>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</si>
  <si>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</si>
  <si>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</si>
  <si>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</si>
  <si>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</si>
  <si>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</si>
  <si>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</si>
  <si>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</si>
  <si>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</si>
  <si>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</si>
  <si>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</si>
  <si>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</si>
  <si>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</si>
  <si>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</si>
  <si>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</si>
  <si>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</si>
  <si>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</si>
  <si>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</si>
  <si>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</si>
  <si>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</si>
  <si>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</si>
  <si>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</si>
  <si>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</si>
  <si>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</si>
  <si>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</si>
  <si>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</si>
  <si>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</si>
  <si>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</si>
  <si>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</si>
  <si>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</si>
  <si>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</si>
  <si>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</si>
  <si>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</si>
  <si>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</si>
  <si>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</si>
  <si>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</si>
  <si>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</si>
  <si>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</si>
  <si>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</si>
  <si>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</si>
  <si>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</si>
  <si>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</si>
  <si>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</si>
  <si>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</si>
  <si>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</si>
  <si>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</si>
  <si>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</si>
  <si>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</si>
  <si>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</si>
  <si>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</si>
  <si>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</si>
  <si>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</si>
  <si>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</si>
  <si>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</si>
  <si>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</si>
  <si>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</si>
  <si>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</si>
  <si>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</si>
  <si>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</si>
  <si>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</si>
  <si>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</si>
  <si>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</si>
  <si>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</si>
  <si>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</si>
  <si>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</si>
  <si>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</si>
  <si>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</si>
  <si>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</si>
  <si>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</si>
  <si>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</si>
  <si>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</si>
  <si>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</si>
  <si>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</si>
  <si>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</si>
  <si>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</si>
  <si>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</si>
  <si>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</si>
  <si>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</si>
  <si>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</si>
  <si>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</si>
  <si>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</si>
  <si>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</si>
  <si>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</si>
  <si>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</si>
  <si>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</si>
  <si>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</si>
  <si>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</si>
  <si>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</si>
  <si>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</si>
  <si>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</si>
  <si>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</si>
  <si>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</si>
  <si>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</si>
  <si>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</si>
  <si>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</si>
  <si>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</si>
  <si>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</si>
  <si>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</si>
  <si>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</si>
  <si>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</si>
  <si>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</si>
  <si>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</si>
  <si>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</si>
  <si>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</si>
  <si>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</si>
  <si>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</si>
  <si>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</si>
  <si>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</si>
  <si>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</si>
  <si>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</si>
  <si>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</si>
  <si>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</si>
  <si>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</si>
  <si>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</si>
  <si>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</si>
  <si>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</si>
  <si>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</si>
  <si>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</si>
  <si>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</si>
  <si>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</si>
  <si>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</si>
  <si>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</si>
  <si>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</si>
  <si>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</si>
  <si>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</si>
  <si>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</si>
  <si>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</si>
  <si>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</si>
  <si>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</si>
  <si>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</si>
  <si>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</si>
  <si>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</si>
  <si>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</si>
  <si>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</si>
  <si>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</si>
  <si>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</si>
  <si>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</si>
  <si>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</si>
  <si>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</si>
  <si>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</si>
  <si>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</si>
  <si>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</si>
  <si>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</si>
  <si>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</si>
  <si>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</si>
  <si>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</si>
  <si>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</si>
  <si>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</si>
  <si>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</si>
  <si>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</si>
  <si>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</si>
  <si>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</si>
  <si>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</si>
  <si>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</si>
  <si>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</si>
  <si>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</si>
  <si>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</si>
  <si>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</si>
  <si>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</si>
  <si>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</si>
  <si>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</si>
  <si>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</si>
  <si>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</si>
  <si>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</si>
  <si>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</si>
  <si>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</si>
  <si>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</si>
  <si>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</si>
  <si>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</si>
  <si>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</si>
  <si>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</si>
  <si>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</si>
  <si>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</si>
  <si>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</si>
  <si>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</si>
  <si>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</si>
  <si>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</si>
  <si>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</si>
  <si>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</si>
  <si>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</si>
  <si>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</si>
  <si>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</si>
  <si>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</si>
  <si>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</si>
  <si>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</si>
  <si>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</si>
  <si>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</si>
  <si>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</si>
  <si>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</si>
  <si>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</si>
  <si>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</si>
  <si>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</si>
  <si>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</si>
  <si>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</si>
  <si>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</si>
  <si>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</si>
  <si>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</si>
  <si>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</si>
  <si>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</si>
  <si>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</si>
  <si>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</si>
  <si>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</si>
  <si>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</si>
  <si>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</si>
  <si>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</si>
  <si>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</si>
  <si>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</si>
  <si>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</si>
  <si>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</si>
  <si>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</si>
  <si>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</si>
  <si>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</si>
  <si>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</si>
  <si>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</si>
  <si>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</si>
  <si>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</si>
  <si>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</si>
  <si>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</si>
  <si>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</si>
  <si>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</si>
  <si>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</si>
  <si>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</si>
  <si>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</si>
  <si>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</si>
  <si>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</si>
  <si>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</si>
  <si>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</si>
  <si>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</si>
  <si>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</si>
  <si>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</si>
  <si>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</si>
  <si>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</si>
  <si>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</si>
  <si>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</si>
  <si>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</si>
  <si>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</si>
  <si>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</si>
  <si>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</si>
  <si>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</si>
  <si>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</si>
  <si>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</si>
  <si>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</si>
  <si>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</si>
  <si>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</si>
  <si>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</si>
  <si>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</si>
  <si>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</si>
  <si>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</si>
  <si>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</si>
  <si>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</si>
  <si>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</si>
  <si>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</si>
  <si>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</si>
  <si>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</si>
  <si>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</si>
  <si>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</si>
  <si>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</si>
  <si>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</si>
  <si>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</si>
  <si>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</si>
  <si>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</si>
  <si>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</si>
  <si>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</si>
  <si>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</si>
  <si>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</si>
  <si>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</si>
  <si>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</si>
  <si>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</si>
  <si>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</si>
  <si>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</si>
  <si>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</si>
  <si>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</si>
  <si>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</si>
  <si>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</si>
  <si>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</si>
  <si>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</si>
  <si>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</si>
  <si>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</si>
  <si>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</si>
  <si>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</si>
  <si>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</si>
  <si>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</si>
  <si>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</si>
  <si>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</si>
  <si>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</si>
  <si>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</si>
  <si>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</si>
  <si>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</si>
  <si>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</si>
  <si>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</si>
  <si>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</si>
  <si>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</si>
  <si>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</si>
  <si>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</si>
  <si>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</si>
  <si>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</si>
  <si>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</si>
  <si>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</si>
  <si>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</si>
  <si>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</si>
  <si>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</si>
  <si>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</si>
  <si>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</si>
  <si>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</si>
  <si>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</si>
  <si>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</si>
  <si>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</si>
  <si>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</si>
  <si>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</si>
  <si>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</si>
  <si>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</si>
  <si>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</si>
  <si>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</si>
  <si>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</si>
  <si>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</si>
  <si>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</si>
  <si>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</si>
  <si>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</si>
  <si>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</si>
  <si>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</si>
  <si>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</si>
  <si>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</si>
  <si>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</si>
  <si>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</si>
  <si>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</si>
  <si>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</si>
  <si>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</si>
  <si>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</si>
  <si>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</si>
  <si>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</si>
  <si>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</si>
  <si>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</si>
  <si>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</si>
  <si>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</si>
  <si>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</si>
  <si>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</si>
  <si>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</si>
  <si>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</si>
  <si>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</si>
  <si>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</si>
  <si>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</si>
  <si>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</si>
  <si>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</si>
  <si>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</si>
  <si>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</si>
  <si>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</si>
  <si>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</si>
  <si>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</si>
  <si>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</si>
  <si>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</si>
  <si>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</si>
  <si>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</si>
  <si>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</si>
  <si>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</si>
  <si>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</si>
  <si>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</si>
  <si>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</si>
  <si>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</si>
  <si>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</si>
  <si>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</si>
  <si>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</si>
  <si>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</si>
  <si>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</si>
  <si>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</si>
  <si>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</si>
  <si>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</si>
  <si>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</si>
  <si>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</si>
  <si>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</si>
  <si>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</si>
  <si>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</si>
  <si>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</si>
  <si>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</si>
  <si>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</si>
  <si>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</si>
  <si>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</si>
  <si>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</si>
  <si>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</si>
  <si>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</si>
  <si>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</si>
  <si>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</si>
  <si>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</si>
  <si>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</si>
  <si>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</si>
  <si>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</si>
  <si>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</si>
  <si>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</si>
  <si>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</si>
  <si>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</si>
  <si>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</si>
  <si>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</si>
  <si>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</si>
  <si>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</si>
  <si>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</si>
  <si>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</si>
  <si>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</si>
  <si>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</si>
  <si>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</si>
  <si>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</si>
  <si>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</si>
  <si>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</si>
  <si>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</si>
  <si>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</si>
  <si>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</si>
  <si>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</si>
  <si>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</si>
  <si>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</si>
  <si>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</si>
  <si>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</si>
  <si>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</si>
  <si>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</si>
  <si>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</si>
  <si>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</si>
  <si>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</si>
  <si>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</si>
  <si>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</si>
  <si>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</si>
  <si>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</si>
  <si>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</si>
  <si>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</si>
  <si>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</si>
  <si>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</si>
  <si>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</si>
  <si>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</si>
  <si>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</si>
  <si>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</si>
  <si>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</si>
  <si>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</si>
  <si>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</si>
  <si>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</si>
  <si>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</si>
  <si>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</si>
  <si>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</si>
  <si>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</si>
  <si>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</si>
  <si>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</si>
  <si>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</si>
  <si>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</si>
  <si>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</si>
  <si>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</si>
  <si>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</si>
  <si>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</si>
  <si>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</si>
  <si>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</si>
  <si>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</si>
  <si>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</si>
  <si>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</si>
  <si>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</si>
  <si>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</si>
  <si>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</si>
  <si>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</si>
  <si>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</si>
  <si>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</si>
  <si>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</si>
  <si>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</si>
  <si>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</si>
  <si>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</si>
  <si>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</si>
  <si>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</si>
  <si>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</si>
  <si>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</si>
  <si>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</si>
  <si>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</si>
  <si>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</si>
  <si>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</si>
  <si>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</si>
  <si>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</si>
  <si>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</si>
  <si>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</si>
  <si>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</si>
  <si>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</si>
  <si>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</si>
  <si>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</si>
  <si>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</si>
  <si>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</si>
  <si>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</si>
  <si>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</si>
  <si>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</si>
  <si>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</si>
  <si>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</si>
  <si>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</si>
  <si>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</si>
  <si>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</si>
  <si>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</si>
  <si>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</si>
  <si>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</si>
  <si>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</si>
  <si>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</si>
  <si>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</si>
  <si>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</si>
  <si>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</si>
  <si>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</si>
  <si>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</si>
  <si>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</si>
  <si>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</si>
  <si>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</si>
  <si>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</si>
  <si>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</si>
  <si>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</si>
  <si>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</si>
  <si>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</si>
  <si>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</si>
  <si>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</si>
  <si>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</si>
  <si>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</si>
  <si>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</si>
  <si>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</si>
  <si>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</si>
  <si>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</si>
  <si>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</si>
  <si>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</si>
  <si>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</si>
  <si>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</si>
  <si>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</si>
  <si>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</si>
  <si>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</si>
  <si>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</si>
  <si>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</si>
  <si>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</si>
  <si>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</si>
  <si>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</si>
  <si>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</si>
  <si>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</si>
  <si>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</si>
  <si>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</si>
  <si>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</si>
  <si>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</si>
  <si>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</si>
  <si>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</si>
  <si>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</si>
  <si>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</si>
  <si>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</si>
  <si>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</si>
  <si>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</si>
  <si>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</si>
  <si>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</si>
  <si>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</si>
  <si>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</si>
  <si>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</si>
  <si>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</si>
  <si>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</si>
  <si>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</si>
  <si>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</si>
  <si>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</si>
  <si>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</si>
  <si>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</si>
  <si>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</si>
  <si>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</si>
  <si>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</si>
  <si>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</si>
  <si>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</si>
  <si>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</si>
  <si>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</si>
  <si>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</si>
  <si>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</si>
  <si>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</si>
  <si>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</si>
  <si>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</si>
  <si>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</si>
  <si>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</si>
  <si>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</si>
  <si>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</si>
  <si>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</si>
  <si>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</si>
  <si>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</si>
  <si>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</si>
  <si>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</si>
  <si>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</si>
  <si>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</si>
  <si>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</si>
  <si>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</si>
  <si>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</si>
  <si>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</si>
  <si>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</si>
  <si>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</si>
  <si>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</si>
  <si>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</si>
  <si>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</si>
  <si>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</si>
  <si>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</si>
  <si>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</si>
  <si>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</si>
  <si>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</si>
  <si>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</si>
  <si>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</si>
  <si>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</si>
  <si>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</si>
  <si>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</si>
  <si>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</si>
  <si>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</si>
  <si>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</si>
  <si>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</si>
  <si>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</si>
  <si>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</si>
  <si>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</si>
  <si>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</si>
  <si>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</si>
  <si>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</si>
  <si>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</si>
  <si>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</si>
  <si>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</si>
  <si>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</si>
  <si>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</si>
  <si>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</si>
  <si>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</si>
  <si>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</si>
  <si>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</si>
  <si>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</si>
  <si>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</si>
  <si>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</si>
  <si>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</si>
  <si>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</si>
  <si>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</si>
  <si>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</si>
  <si>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</si>
  <si>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</si>
  <si>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</si>
  <si>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</si>
  <si>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</si>
  <si>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</si>
  <si>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</si>
  <si>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</si>
  <si>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</si>
  <si>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</si>
  <si>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</si>
  <si>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</si>
  <si>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</si>
  <si>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</si>
  <si>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</si>
  <si>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</si>
  <si>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</si>
  <si>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</si>
  <si>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</si>
  <si>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</si>
  <si>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</si>
  <si>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</si>
  <si>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</si>
  <si>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</si>
  <si>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</si>
  <si>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</si>
  <si>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</si>
  <si>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</si>
  <si>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</si>
  <si>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</si>
  <si>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</si>
  <si>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</si>
  <si>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</si>
  <si>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</si>
  <si>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</si>
  <si>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</si>
  <si>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</si>
  <si>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</si>
  <si>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</si>
  <si>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</si>
  <si>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</si>
  <si>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</si>
  <si>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</si>
  <si>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</si>
  <si>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</si>
  <si>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</si>
  <si>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</si>
  <si>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</si>
  <si>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</si>
  <si>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</si>
  <si>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</si>
  <si>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</si>
  <si>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</si>
  <si>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</si>
  <si>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</si>
  <si>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</si>
  <si>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</si>
  <si>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</si>
  <si>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</si>
  <si>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</si>
  <si>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</si>
  <si>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</si>
  <si>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</si>
  <si>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</si>
  <si>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</si>
  <si>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</si>
  <si>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</si>
  <si>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</si>
  <si>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</si>
  <si>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</si>
  <si>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</si>
  <si>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</si>
  <si>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</si>
  <si>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</si>
  <si>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</si>
  <si>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</si>
  <si>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</si>
  <si>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</si>
  <si>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</si>
  <si>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</si>
  <si>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</si>
  <si>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</si>
  <si>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</si>
  <si>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</si>
  <si>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</si>
  <si>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</si>
  <si>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</si>
  <si>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</si>
  <si>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</si>
  <si>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</si>
  <si>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</si>
  <si>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</si>
  <si>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</si>
  <si>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</si>
  <si>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</si>
  <si>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</si>
  <si>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</si>
  <si>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</si>
  <si>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</si>
  <si>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</si>
  <si>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</si>
  <si>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</si>
  <si>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</si>
  <si>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</si>
  <si>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</si>
  <si>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</si>
  <si>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</si>
  <si>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</si>
  <si>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</si>
  <si>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</si>
  <si>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</si>
  <si>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</si>
  <si>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</si>
  <si>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</si>
  <si>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</si>
  <si>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</si>
  <si>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</si>
  <si>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</si>
  <si>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</si>
  <si>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</si>
  <si>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</si>
  <si>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</si>
  <si>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</si>
  <si>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</si>
  <si>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</si>
  <si>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</si>
  <si>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</si>
  <si>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</si>
  <si>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</si>
  <si>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</si>
  <si>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</si>
  <si>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</si>
  <si>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</si>
  <si>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</si>
  <si>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</si>
  <si>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</si>
  <si>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</si>
  <si>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</si>
  <si>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</si>
  <si>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</si>
  <si>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</si>
  <si>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</si>
  <si>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</si>
  <si>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</si>
  <si>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</si>
  <si>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</si>
  <si>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</si>
  <si>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</si>
  <si>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</si>
  <si>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</si>
  <si>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</si>
  <si>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</si>
  <si>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</si>
  <si>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</si>
  <si>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</si>
  <si>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</si>
  <si>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</si>
  <si>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</si>
  <si>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</si>
  <si>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</si>
  <si>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</si>
  <si>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</si>
  <si>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</si>
  <si>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</si>
  <si>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</si>
  <si>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</si>
  <si>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</si>
  <si>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</si>
  <si>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</si>
  <si>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</si>
  <si>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</si>
  <si>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</si>
  <si>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</si>
  <si>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</si>
  <si>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</si>
  <si>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</si>
  <si>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</si>
  <si>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</si>
  <si>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</si>
  <si>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</si>
  <si>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</si>
  <si>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</si>
  <si>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</si>
  <si>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</si>
  <si>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</si>
  <si>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</si>
  <si>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</si>
  <si>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</si>
  <si>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</si>
  <si>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</si>
  <si>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</si>
  <si>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</si>
  <si>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</si>
  <si>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</si>
  <si>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</si>
  <si>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</si>
  <si>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</si>
  <si>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</si>
  <si>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</si>
  <si>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</si>
  <si>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</si>
  <si>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</si>
  <si>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</si>
  <si>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</si>
  <si>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</si>
  <si>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</si>
  <si>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</si>
  <si>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</si>
  <si>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</si>
  <si>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</si>
  <si>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</si>
  <si>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</si>
  <si>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</si>
  <si>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</si>
  <si>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</si>
  <si>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</si>
  <si>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</si>
  <si>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</si>
  <si>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</si>
  <si>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</si>
  <si>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</si>
  <si>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</si>
  <si>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</si>
  <si>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</si>
  <si>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</si>
  <si>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</si>
  <si>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</si>
  <si>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</si>
  <si>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</si>
  <si>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</si>
  <si>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</si>
  <si>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</si>
  <si>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</si>
  <si>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</si>
  <si>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</si>
  <si>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</si>
  <si>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</si>
  <si>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</si>
  <si>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</si>
  <si>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</si>
  <si>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</si>
  <si>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</si>
  <si>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</si>
  <si>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</si>
  <si>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</si>
  <si>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</si>
  <si>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</si>
  <si>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</si>
  <si>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</si>
  <si>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</si>
  <si>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</si>
  <si>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</si>
  <si>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</si>
  <si>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</si>
  <si>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</si>
  <si>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</si>
  <si>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</si>
  <si>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</si>
  <si>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</si>
  <si>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</si>
  <si>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</si>
  <si>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</si>
  <si>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</si>
  <si>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</si>
  <si>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</si>
  <si>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</si>
  <si>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</si>
  <si>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</si>
  <si>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</si>
  <si>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</si>
  <si>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</si>
  <si>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</si>
  <si>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</si>
  <si>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</si>
  <si>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</si>
  <si>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</si>
  <si>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</si>
  <si>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</si>
  <si>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</si>
  <si>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</si>
  <si>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</si>
  <si>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</si>
  <si>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</si>
  <si>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</si>
  <si>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</si>
  <si>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</si>
  <si>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</si>
  <si>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</si>
  <si>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</si>
  <si>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</si>
  <si>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</si>
  <si>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</si>
  <si>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</si>
  <si>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</si>
  <si>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</si>
  <si>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</si>
  <si>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</si>
  <si>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</si>
  <si>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</si>
  <si>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</si>
  <si>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</si>
  <si>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</si>
  <si>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</si>
  <si>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</si>
  <si>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</si>
  <si>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</si>
  <si>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</si>
  <si>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</si>
  <si>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</si>
  <si>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</si>
  <si>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</si>
  <si>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</si>
  <si>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</si>
  <si>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</si>
  <si>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</si>
  <si>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</si>
  <si>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</si>
  <si>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</si>
  <si>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</si>
  <si>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</si>
  <si>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</si>
  <si>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</si>
  <si>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</si>
  <si>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</si>
  <si>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</si>
  <si>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</si>
  <si>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</si>
  <si>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</si>
  <si>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</si>
  <si>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</si>
  <si>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</si>
  <si>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</si>
  <si>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</si>
  <si>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</si>
  <si>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</si>
  <si>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</si>
  <si>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</si>
  <si>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</si>
  <si>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</si>
  <si>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</si>
  <si>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</si>
  <si>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</si>
  <si>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</si>
  <si>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</si>
  <si>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</si>
  <si>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</si>
  <si>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</si>
  <si>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</si>
  <si>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</si>
  <si>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</si>
  <si>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</si>
  <si>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</si>
  <si>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</si>
  <si>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</si>
  <si>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</si>
  <si>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</si>
  <si>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</si>
  <si>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</si>
  <si>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</si>
  <si>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</si>
  <si>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</si>
  <si>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</si>
  <si>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</si>
  <si>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</si>
  <si>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</si>
  <si>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</si>
  <si>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</si>
  <si>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</si>
  <si>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</si>
  <si>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</si>
  <si>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</si>
  <si>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</si>
  <si>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</si>
  <si>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</si>
  <si>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</si>
  <si>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</si>
  <si>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</si>
  <si>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</si>
  <si>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</si>
  <si>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</si>
  <si>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</si>
  <si>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</si>
  <si>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</si>
  <si>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</si>
  <si>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</si>
  <si>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</si>
  <si>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</si>
  <si>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</si>
  <si>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</si>
  <si>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</si>
  <si>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</si>
  <si>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</si>
  <si>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</si>
  <si>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</si>
  <si>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</si>
  <si>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</si>
  <si>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</si>
  <si>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</si>
  <si>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</si>
  <si>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</si>
  <si>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</si>
  <si>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</si>
  <si>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</si>
  <si>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</si>
  <si>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</si>
  <si>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</si>
  <si>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</si>
  <si>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</si>
  <si>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</si>
  <si>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</si>
  <si>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</si>
  <si>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</si>
  <si>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</si>
  <si>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</si>
  <si>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</si>
  <si>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</si>
  <si>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</si>
  <si>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</si>
  <si>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</si>
  <si>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</si>
  <si>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</si>
  <si>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</si>
  <si>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</si>
  <si>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</si>
  <si>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</si>
  <si>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</si>
  <si>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</si>
  <si>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</si>
  <si>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</si>
  <si>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</si>
  <si>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</si>
  <si>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</si>
  <si>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</si>
  <si>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</si>
  <si>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</si>
  <si>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</si>
  <si>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</si>
  <si>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</si>
  <si>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</si>
  <si>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</si>
  <si>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</si>
  <si>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</si>
  <si>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</si>
  <si>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</si>
  <si>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</si>
  <si>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</si>
  <si>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</si>
  <si>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</si>
  <si>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</si>
  <si>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</si>
  <si>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</si>
  <si>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</si>
  <si>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</si>
  <si>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</si>
  <si>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</si>
  <si>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</si>
  <si>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</si>
  <si>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</si>
  <si>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</si>
  <si>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</si>
  <si>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</si>
  <si>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</si>
  <si>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</si>
  <si>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</si>
  <si>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</si>
  <si>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</si>
  <si>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</si>
  <si>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</si>
  <si>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</si>
  <si>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</si>
  <si>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</si>
  <si>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</si>
  <si>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</si>
  <si>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</si>
  <si>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</si>
  <si>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</si>
  <si>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</si>
  <si>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</si>
  <si>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</si>
  <si>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</si>
  <si>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</si>
  <si>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</si>
  <si>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</si>
  <si>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</si>
  <si>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</si>
  <si>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</si>
  <si>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</si>
  <si>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</si>
  <si>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</si>
  <si>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</si>
  <si>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</si>
  <si>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</si>
  <si>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</si>
  <si>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</si>
  <si>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</si>
  <si>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</si>
  <si>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</si>
  <si>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</si>
  <si>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</si>
  <si>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</si>
  <si>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</si>
  <si>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</si>
  <si>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</si>
  <si>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</si>
  <si>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</si>
  <si>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</si>
  <si>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</si>
  <si>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</si>
  <si>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</si>
  <si>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</si>
  <si>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</si>
  <si>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</si>
  <si>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</si>
  <si>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</si>
  <si>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</si>
  <si>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</si>
  <si>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</si>
  <si>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</si>
  <si>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</si>
  <si>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</si>
  <si>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</si>
  <si>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</si>
  <si>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</si>
  <si>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</si>
  <si>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</si>
  <si>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</si>
  <si>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</si>
  <si>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</si>
  <si>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</si>
  <si>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</si>
  <si>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</si>
  <si>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</si>
  <si>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</si>
  <si>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</si>
  <si>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</si>
  <si>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</si>
  <si>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</si>
  <si>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</si>
  <si>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</si>
  <si>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</si>
  <si>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</si>
  <si>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</si>
  <si>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</si>
  <si>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</si>
  <si>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</si>
  <si>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</si>
  <si>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</si>
  <si>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</si>
  <si>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</si>
  <si>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</si>
  <si>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</si>
  <si>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</si>
  <si>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</si>
  <si>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</si>
  <si>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</si>
  <si>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</si>
  <si>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</si>
  <si>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</si>
  <si>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</si>
  <si>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</si>
  <si>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</si>
  <si>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</si>
  <si>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</si>
  <si>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</si>
  <si>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</si>
  <si>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</si>
  <si>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</si>
  <si>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</si>
  <si>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</si>
  <si>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</si>
  <si>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</si>
  <si>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</si>
  <si>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</si>
  <si>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</si>
  <si>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</si>
  <si>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</si>
  <si>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</si>
  <si>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</si>
  <si>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</si>
  <si>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</si>
  <si>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</si>
  <si>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</si>
  <si>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</si>
  <si>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</si>
  <si>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</si>
  <si>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</si>
  <si>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</si>
  <si>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</si>
  <si>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</si>
  <si>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</si>
  <si>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</si>
  <si>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</si>
  <si>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</si>
  <si>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</si>
  <si>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</si>
  <si>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</si>
  <si>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</si>
  <si>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</si>
  <si>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</si>
  <si>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</si>
  <si>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</si>
  <si>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</si>
  <si>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</si>
  <si>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</si>
  <si>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</si>
  <si>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</si>
  <si>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</si>
  <si>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</si>
  <si>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</si>
  <si>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</si>
  <si>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</si>
  <si>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</si>
  <si>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</si>
  <si>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</si>
  <si>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</si>
  <si>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</si>
  <si>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</si>
  <si>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</si>
  <si>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</si>
  <si>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</si>
  <si>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</si>
  <si>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</si>
  <si>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</si>
  <si>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</si>
  <si>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</si>
  <si>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</si>
  <si>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</si>
  <si>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</si>
  <si>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</si>
  <si>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</si>
  <si>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</si>
  <si>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</si>
  <si>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</si>
  <si>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</si>
  <si>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</si>
  <si>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</si>
  <si>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</si>
  <si>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</si>
  <si>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</si>
  <si>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</si>
  <si>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</si>
  <si>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</si>
  <si>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</si>
  <si>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</si>
  <si>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</si>
  <si>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</si>
  <si>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</si>
  <si>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</si>
  <si>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</si>
  <si>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</si>
  <si>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</si>
  <si>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</si>
  <si>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</si>
  <si>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</si>
  <si>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</si>
  <si>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</si>
  <si>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</si>
  <si>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</si>
  <si>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</si>
  <si>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</si>
  <si>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</si>
  <si>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</si>
  <si>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</si>
  <si>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</si>
  <si>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</si>
  <si>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</si>
  <si>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</si>
  <si>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</si>
  <si>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</si>
  <si>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</si>
  <si>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</si>
  <si>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</si>
  <si>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</si>
  <si>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</si>
  <si>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</si>
  <si>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</si>
  <si>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</si>
  <si>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</si>
  <si>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</si>
  <si>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</si>
  <si>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</si>
  <si>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</si>
  <si>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</si>
  <si>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</si>
  <si>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</si>
  <si>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</si>
  <si>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</si>
  <si>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</si>
  <si>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</si>
  <si>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</si>
  <si>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</si>
  <si>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</si>
  <si>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</si>
  <si>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</si>
  <si>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</si>
  <si>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</si>
  <si>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</si>
  <si>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</si>
  <si>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</si>
  <si>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</si>
  <si>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</si>
  <si>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</si>
  <si>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</si>
  <si>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</si>
  <si>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</si>
  <si>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</si>
  <si>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</si>
  <si>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</si>
  <si>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</si>
  <si>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</si>
  <si>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</si>
  <si>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</si>
  <si>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</si>
  <si>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</si>
  <si>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</si>
  <si>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</si>
  <si>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</si>
  <si>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</si>
  <si>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</si>
  <si>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</si>
  <si>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</si>
  <si>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</si>
  <si>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</si>
  <si>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</si>
  <si>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</si>
  <si>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</si>
  <si>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</si>
  <si>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</si>
  <si>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</si>
  <si>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</si>
  <si>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</si>
  <si>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</si>
  <si>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</si>
  <si>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</si>
  <si>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</si>
  <si>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</si>
  <si>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</si>
  <si>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</si>
  <si>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</si>
  <si>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</si>
  <si>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</si>
  <si>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</si>
  <si>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</si>
  <si>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</si>
  <si>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</si>
  <si>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</si>
  <si>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</si>
  <si>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</si>
  <si>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</si>
  <si>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</si>
  <si>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</si>
  <si>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</si>
  <si>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</si>
  <si>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</si>
  <si>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</si>
  <si>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</si>
  <si>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</si>
  <si>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</si>
  <si>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</si>
  <si>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</si>
  <si>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</si>
  <si>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</si>
  <si>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</si>
  <si>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</si>
  <si>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</si>
  <si>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</si>
  <si>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</si>
  <si>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</si>
  <si>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</si>
  <si>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</si>
  <si>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</si>
  <si>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</si>
  <si>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</si>
  <si>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</si>
  <si>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</si>
  <si>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</si>
  <si>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</si>
  <si>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</si>
  <si>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</si>
  <si>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</si>
  <si>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</si>
  <si>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</si>
  <si>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</si>
  <si>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</si>
  <si>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</si>
  <si>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</si>
  <si>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</si>
  <si>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</si>
  <si>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</si>
  <si>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</si>
  <si>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</si>
  <si>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</si>
  <si>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</si>
  <si>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</si>
  <si>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</si>
  <si>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</si>
  <si>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</si>
  <si>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</si>
  <si>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</si>
  <si>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</si>
  <si>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</si>
  <si>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</si>
  <si>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</si>
  <si>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</si>
  <si>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</si>
  <si>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</si>
  <si>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</si>
  <si>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</si>
  <si>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</si>
  <si>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</si>
  <si>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</si>
  <si>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</si>
  <si>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</si>
  <si>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</si>
  <si>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</si>
  <si>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</si>
  <si>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</si>
  <si>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</si>
  <si>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</si>
  <si>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</si>
  <si>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</si>
  <si>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</si>
  <si>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</si>
  <si>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</si>
  <si>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</si>
  <si>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</si>
  <si>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</si>
  <si>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</si>
  <si>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</si>
  <si>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</si>
  <si>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</si>
  <si>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</si>
  <si>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</si>
  <si>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</si>
  <si>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</si>
  <si>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</si>
  <si>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</si>
  <si>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</si>
  <si>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</si>
  <si>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</si>
  <si>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</si>
  <si>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</si>
  <si>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</si>
  <si>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</si>
  <si>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</si>
  <si>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</si>
  <si>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</si>
  <si>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</si>
  <si>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</si>
  <si>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</si>
  <si>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</si>
  <si>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</si>
  <si>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</si>
  <si>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</si>
  <si>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</si>
  <si>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</si>
  <si>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</si>
  <si>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</si>
  <si>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</si>
  <si>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</si>
  <si>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</si>
  <si>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</si>
  <si>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</si>
  <si>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</si>
  <si>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</si>
  <si>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</si>
  <si>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</si>
  <si>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</si>
  <si>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</si>
  <si>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</si>
  <si>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</si>
  <si>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</si>
  <si>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</si>
  <si>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</si>
  <si>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</si>
  <si>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</si>
  <si>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</si>
  <si>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</si>
  <si>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</si>
  <si>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</si>
  <si>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</si>
  <si>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</si>
  <si>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</si>
  <si>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</si>
  <si>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</si>
  <si>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</si>
  <si>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</si>
  <si>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</si>
  <si>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</si>
  <si>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</si>
  <si>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</si>
  <si>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</si>
  <si>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</si>
  <si>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</si>
  <si>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</si>
  <si>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</si>
  <si>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</si>
  <si>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</si>
  <si>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</si>
  <si>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</si>
  <si>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</si>
  <si>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</si>
  <si>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</si>
  <si>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</si>
  <si>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</si>
  <si>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</si>
  <si>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</si>
  <si>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</si>
  <si>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</si>
  <si>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</si>
  <si>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</si>
  <si>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</si>
  <si>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</si>
  <si>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</si>
  <si>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</si>
  <si>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</si>
  <si>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</si>
  <si>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</si>
  <si>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</si>
  <si>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</si>
  <si>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</si>
  <si>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</si>
  <si>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</si>
  <si>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</si>
  <si>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</si>
  <si>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</si>
  <si>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</si>
  <si>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</si>
  <si>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</si>
  <si>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</si>
  <si>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</si>
  <si>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</si>
  <si>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</si>
  <si>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</si>
  <si>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</si>
  <si>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</si>
  <si>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</si>
  <si>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</si>
  <si>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</si>
  <si>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</si>
  <si>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</si>
  <si>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</si>
  <si>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</si>
  <si>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</si>
  <si>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</si>
  <si>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</si>
  <si>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</si>
  <si>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</si>
  <si>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</si>
  <si>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</si>
  <si>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</si>
  <si>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</si>
  <si>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</si>
  <si>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</si>
  <si>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</si>
  <si>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</si>
  <si>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</si>
  <si>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</si>
  <si>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</si>
  <si>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</si>
  <si>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</si>
  <si>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</si>
  <si>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</si>
  <si>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</si>
  <si>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</si>
  <si>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</si>
  <si>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</si>
  <si>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</si>
  <si>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</si>
  <si>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</si>
  <si>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</si>
  <si>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</si>
  <si>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</si>
  <si>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</si>
  <si>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</si>
  <si>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</si>
  <si>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</si>
  <si>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</si>
  <si>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</si>
  <si>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</si>
  <si>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</si>
  <si>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</si>
  <si>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</si>
  <si>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</si>
  <si>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</si>
  <si>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</si>
  <si>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</si>
  <si>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</si>
  <si>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</si>
  <si>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</si>
  <si>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</si>
  <si>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</si>
  <si>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</si>
  <si>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</si>
  <si>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</si>
  <si>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</si>
  <si>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</si>
  <si>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</si>
  <si>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</si>
  <si>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</si>
  <si>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</si>
  <si>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</si>
  <si>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</si>
  <si>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</si>
  <si>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</si>
  <si>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</si>
  <si>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</si>
  <si>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</si>
  <si>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</si>
  <si>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</si>
  <si>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</si>
  <si>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</si>
  <si>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</si>
  <si>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</si>
  <si>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</si>
  <si>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</si>
  <si>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</si>
  <si>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</si>
  <si>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</si>
  <si>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</si>
  <si>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</si>
  <si>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</si>
  <si>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</si>
  <si>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</si>
  <si>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</si>
  <si>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</si>
  <si>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</si>
  <si>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</si>
  <si>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</si>
  <si>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</si>
  <si>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</si>
  <si>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</si>
  <si>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</si>
  <si>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</si>
  <si>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</si>
  <si>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</si>
  <si>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</si>
  <si>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</si>
  <si>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</si>
  <si>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</si>
  <si>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</si>
  <si>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</si>
  <si>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</si>
  <si>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</si>
  <si>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</si>
  <si>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</si>
  <si>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</si>
  <si>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</si>
  <si>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</si>
  <si>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</si>
  <si>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</si>
  <si>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</si>
  <si>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</si>
  <si>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</si>
  <si>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</si>
  <si>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</si>
  <si>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</si>
  <si>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</si>
  <si>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</si>
  <si>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</si>
  <si>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</si>
  <si>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</si>
  <si>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</si>
  <si>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</si>
  <si>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</si>
  <si>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</si>
  <si>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</si>
  <si>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</si>
  <si>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</si>
  <si>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</si>
  <si>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</si>
  <si>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</si>
  <si>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</si>
  <si>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</si>
  <si>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</si>
  <si>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</si>
  <si>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</si>
  <si>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</si>
  <si>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</si>
  <si>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</si>
  <si>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</si>
  <si>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</si>
  <si>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</si>
  <si>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</si>
  <si>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</si>
  <si>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</si>
  <si>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</si>
  <si>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</si>
  <si>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</si>
  <si>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</si>
  <si>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</si>
  <si>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</si>
  <si>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</si>
  <si>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</si>
  <si>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</si>
  <si>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</si>
  <si>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</si>
  <si>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</si>
  <si>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</si>
  <si>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</si>
  <si>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</si>
  <si>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</si>
  <si>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</si>
  <si>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</si>
  <si>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</si>
  <si>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</si>
  <si>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</si>
  <si>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</si>
  <si>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</si>
  <si>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</si>
  <si>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</si>
  <si>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</si>
  <si>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</si>
  <si>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</si>
  <si>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</si>
  <si>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</si>
  <si>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</si>
  <si>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</si>
  <si>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</si>
  <si>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</si>
  <si>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</si>
  <si>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</si>
  <si>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</si>
  <si>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</si>
  <si>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</si>
  <si>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</si>
  <si>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</si>
  <si>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</si>
  <si>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</si>
  <si>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</si>
  <si>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</si>
  <si>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</si>
  <si>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</si>
  <si>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</si>
  <si>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</si>
  <si>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</si>
  <si>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</si>
  <si>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</si>
  <si>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</si>
  <si>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</si>
  <si>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</si>
  <si>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</si>
  <si>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</si>
  <si>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</si>
  <si>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</si>
  <si>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</si>
  <si>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</si>
  <si>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</si>
  <si>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</si>
  <si>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</si>
  <si>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</si>
  <si>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</si>
  <si>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</si>
  <si>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</si>
  <si>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</si>
  <si>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</si>
  <si>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</si>
  <si>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</si>
  <si>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</si>
  <si>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</si>
  <si>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</si>
  <si>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</si>
  <si>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</si>
  <si>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</si>
  <si>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</si>
  <si>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</si>
  <si>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</si>
  <si>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</si>
  <si>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</si>
  <si>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</si>
  <si>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</si>
  <si>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</si>
  <si>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</si>
  <si>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</si>
  <si>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</si>
  <si>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</si>
  <si>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</si>
  <si>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</si>
  <si>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</si>
  <si>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</si>
  <si>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</si>
  <si>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</si>
  <si>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</si>
  <si>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</si>
  <si>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</si>
  <si>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</si>
  <si>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</si>
  <si>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</si>
  <si>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</si>
  <si>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</si>
  <si>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</si>
  <si>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</si>
  <si>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</si>
  <si>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</si>
  <si>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</si>
  <si>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</si>
  <si>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</si>
  <si>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</si>
  <si>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</si>
  <si>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</si>
  <si>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</si>
  <si>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</si>
  <si>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</si>
  <si>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</si>
  <si>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</si>
  <si>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</si>
  <si>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</si>
  <si>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</si>
  <si>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</si>
  <si>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</si>
  <si>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</si>
  <si>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</si>
  <si>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</si>
  <si>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</si>
  <si>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</si>
  <si>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</si>
  <si>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</si>
  <si>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</si>
  <si>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</si>
  <si>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</si>
  <si>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</si>
  <si>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</si>
  <si>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</si>
  <si>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</si>
  <si>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</si>
  <si>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</si>
  <si>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</si>
  <si>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</si>
  <si>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</si>
  <si>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</si>
  <si>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</si>
  <si>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</si>
  <si>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</si>
  <si>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</si>
  <si>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</si>
  <si>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</si>
  <si>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</si>
  <si>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</si>
  <si>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</si>
  <si>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</si>
  <si>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</si>
  <si>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</si>
  <si>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</si>
  <si>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</si>
  <si>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</si>
  <si>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</si>
  <si>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</si>
  <si>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</si>
  <si>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</si>
  <si>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</si>
  <si>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</si>
  <si>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</si>
  <si>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</si>
  <si>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</si>
  <si>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</si>
  <si>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</si>
  <si>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</si>
  <si>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</si>
  <si>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</si>
  <si>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</si>
  <si>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</si>
  <si>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</si>
  <si>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</si>
  <si>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</si>
  <si>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</si>
  <si>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</si>
  <si>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</si>
  <si>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</si>
  <si>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</si>
  <si>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</si>
  <si>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</si>
  <si>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</si>
  <si>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</si>
  <si>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</si>
  <si>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</si>
  <si>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</si>
  <si>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</si>
  <si>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</si>
  <si>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</si>
  <si>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</si>
  <si>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</si>
  <si>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</si>
  <si>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</si>
  <si>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</si>
  <si>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</si>
  <si>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</si>
  <si>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</si>
  <si>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</si>
  <si>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</si>
  <si>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</si>
  <si>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</si>
  <si>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</si>
  <si>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</si>
  <si>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</si>
  <si>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</si>
  <si>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</si>
  <si>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</si>
  <si>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</si>
  <si>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</si>
  <si>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</si>
  <si>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</si>
  <si>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</si>
  <si>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</si>
  <si>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</si>
  <si>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</si>
  <si>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</si>
  <si>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</si>
  <si>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</si>
  <si>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</si>
  <si>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</si>
  <si>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</si>
  <si>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</si>
  <si>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</si>
  <si>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</si>
  <si>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</si>
  <si>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</si>
  <si>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</si>
  <si>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</si>
  <si>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</si>
  <si>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</si>
  <si>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</si>
  <si>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</si>
  <si>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</si>
  <si>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</si>
  <si>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</si>
  <si>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</si>
  <si>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</si>
  <si>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</si>
  <si>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</si>
  <si>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</si>
  <si>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</si>
  <si>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</si>
  <si>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</si>
  <si>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</si>
  <si>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</si>
  <si>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</si>
  <si>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</si>
  <si>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</si>
  <si>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</si>
  <si>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</si>
  <si>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</si>
  <si>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</si>
  <si>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</si>
  <si>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</si>
  <si>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</si>
  <si>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</si>
  <si>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</si>
  <si>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</si>
  <si>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</si>
  <si>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</si>
  <si>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</si>
  <si>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</si>
  <si>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</si>
  <si>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</si>
  <si>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</si>
  <si>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</si>
  <si>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</si>
  <si>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</si>
  <si>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</si>
  <si>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</si>
  <si>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</si>
  <si>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</si>
  <si>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</si>
  <si>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</si>
  <si>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</si>
  <si>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</si>
  <si>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</si>
  <si>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</si>
  <si>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</si>
  <si>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</si>
  <si>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</si>
  <si>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</si>
  <si>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</si>
  <si>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</si>
  <si>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</si>
  <si>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</si>
  <si>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</si>
  <si>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</si>
  <si>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</si>
  <si>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</si>
  <si>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</si>
  <si>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</si>
  <si>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</si>
  <si>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</si>
  <si>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</si>
  <si>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</si>
  <si>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</si>
  <si>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</si>
  <si>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</si>
  <si>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</si>
  <si>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</si>
  <si>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</si>
  <si>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</si>
  <si>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</si>
  <si>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</si>
  <si>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</si>
  <si>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</si>
  <si>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</si>
  <si>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</si>
  <si>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</si>
  <si>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</si>
  <si>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</si>
  <si>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</si>
  <si>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</si>
  <si>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</si>
  <si>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</si>
  <si>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</si>
  <si>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</si>
  <si>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</si>
  <si>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</si>
  <si>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</si>
  <si>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</si>
  <si>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</si>
  <si>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</si>
  <si>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</si>
  <si>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</si>
  <si>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</si>
  <si>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</si>
  <si>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</si>
  <si>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</si>
  <si>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</si>
  <si>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</si>
  <si>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</si>
  <si>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</si>
  <si>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</si>
  <si>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</si>
  <si>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</si>
  <si>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</si>
  <si>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</si>
  <si>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</si>
  <si>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</si>
  <si>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</si>
  <si>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</si>
  <si>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</si>
  <si>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</si>
  <si>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</si>
  <si>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</si>
  <si>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</si>
  <si>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</si>
  <si>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</si>
  <si>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</si>
  <si>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</si>
  <si>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</si>
  <si>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</si>
  <si>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</si>
  <si>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</si>
  <si>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</si>
  <si>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</si>
  <si>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</si>
  <si>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</si>
  <si>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</si>
  <si>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</si>
  <si>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</si>
  <si>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</si>
  <si>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</si>
  <si>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</si>
  <si>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</si>
  <si>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</si>
  <si>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</si>
  <si>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</si>
  <si>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</si>
  <si>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</si>
  <si>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</si>
  <si>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</si>
  <si>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</si>
  <si>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</si>
  <si>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</si>
  <si>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</si>
  <si>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</si>
  <si>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</si>
  <si>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</si>
  <si>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</si>
  <si>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</si>
  <si>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</si>
  <si>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</si>
  <si>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</si>
  <si>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</si>
  <si>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</si>
  <si>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</si>
  <si>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</si>
  <si>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</si>
  <si>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</si>
  <si>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</si>
  <si>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</si>
  <si>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</si>
  <si>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</si>
  <si>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</si>
  <si>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</si>
  <si>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</si>
  <si>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</si>
  <si>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</si>
  <si>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</si>
  <si>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</si>
  <si>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</si>
  <si>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</si>
  <si>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</si>
  <si>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</si>
  <si>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</si>
  <si>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</si>
  <si>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</si>
  <si>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</si>
  <si>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</si>
  <si>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</si>
  <si>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</si>
  <si>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</si>
  <si>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</si>
  <si>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</si>
  <si>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</si>
  <si>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</si>
  <si>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</si>
  <si>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</si>
  <si>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</si>
  <si>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</si>
  <si>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</si>
  <si>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</si>
  <si>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</si>
  <si>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</si>
  <si>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</si>
  <si>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</si>
  <si>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</si>
  <si>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</si>
  <si>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</si>
  <si>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</si>
  <si>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</si>
  <si>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</si>
  <si>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</si>
  <si>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</si>
  <si>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</si>
  <si>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</si>
  <si>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</si>
  <si>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</si>
  <si>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</si>
  <si>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</si>
  <si>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</si>
  <si>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</si>
  <si>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</si>
  <si>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</si>
  <si>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</si>
  <si>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</si>
  <si>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</si>
  <si>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</si>
  <si>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</si>
  <si>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</si>
  <si>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</si>
  <si>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</si>
  <si>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</si>
  <si>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</si>
  <si>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</si>
  <si>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</si>
  <si>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</si>
  <si>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</si>
  <si>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</si>
  <si>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</si>
  <si>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</si>
  <si>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</si>
  <si>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</si>
  <si>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</si>
  <si>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</si>
  <si>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</si>
  <si>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</si>
  <si>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</si>
  <si>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</si>
  <si>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</si>
  <si>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</si>
  <si>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</si>
  <si>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</si>
  <si>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</si>
  <si>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</si>
  <si>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</si>
  <si>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</si>
  <si>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</si>
  <si>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</si>
  <si>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</si>
  <si>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</si>
  <si>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</si>
  <si>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</si>
  <si>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</si>
  <si>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</si>
  <si>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</si>
  <si>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</si>
  <si>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</si>
  <si>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</si>
  <si>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</si>
  <si>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</si>
  <si>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</si>
  <si>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</si>
  <si>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</si>
  <si>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</si>
  <si>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</si>
  <si>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</si>
  <si>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</si>
  <si>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</si>
  <si>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</si>
  <si>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</si>
  <si>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</si>
  <si>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</si>
  <si>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</si>
  <si>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</si>
  <si>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</si>
  <si>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</si>
  <si>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</si>
  <si>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</si>
  <si>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</si>
  <si>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</si>
  <si>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</si>
  <si>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</si>
  <si>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</si>
  <si>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</si>
  <si>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</si>
  <si>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</si>
  <si>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</si>
  <si>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</si>
  <si>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</si>
  <si>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</si>
  <si>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</si>
  <si>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</si>
  <si>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</si>
  <si>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</si>
  <si>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</si>
  <si>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</si>
  <si>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</si>
  <si>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</si>
  <si>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</si>
  <si>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</si>
  <si>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</si>
  <si>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</si>
  <si>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</si>
  <si>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</si>
  <si>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</si>
  <si>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</si>
  <si>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</si>
  <si>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</si>
  <si>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</si>
  <si>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</si>
  <si>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</si>
  <si>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</si>
  <si>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</si>
  <si>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</si>
  <si>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</si>
  <si>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</si>
  <si>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</si>
  <si>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</si>
  <si>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</si>
  <si>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</si>
  <si>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</si>
  <si>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</si>
  <si>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</si>
  <si>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</si>
  <si>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</si>
  <si>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</si>
  <si>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</si>
  <si>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</si>
  <si>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</si>
  <si>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</si>
  <si>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</si>
  <si>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</si>
  <si>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</si>
  <si>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</si>
  <si>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</si>
  <si>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</si>
  <si>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</si>
  <si>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</si>
  <si>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</si>
  <si>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</si>
  <si>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</si>
  <si>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</si>
  <si>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</si>
  <si>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</si>
  <si>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</si>
  <si>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</si>
  <si>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</si>
  <si>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</si>
  <si>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</si>
  <si>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</si>
  <si>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</si>
  <si>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</si>
  <si>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</si>
  <si>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</si>
  <si>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</si>
  <si>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</si>
  <si>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</si>
  <si>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</si>
  <si>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</si>
  <si>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</si>
  <si>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</si>
  <si>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</si>
  <si>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</si>
  <si>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</si>
  <si>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</si>
  <si>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</si>
  <si>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</si>
  <si>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</si>
  <si>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</si>
  <si>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</si>
  <si>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</si>
  <si>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</si>
  <si>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</si>
  <si>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</si>
  <si>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</si>
  <si>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</si>
  <si>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</si>
  <si>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</si>
  <si>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</si>
  <si>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</si>
  <si>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</si>
  <si>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</si>
  <si>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</si>
  <si>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</si>
  <si>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</si>
  <si>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</si>
  <si>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</si>
  <si>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</si>
  <si>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</si>
  <si>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</si>
  <si>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</si>
  <si>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</si>
  <si>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</si>
  <si>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</si>
  <si>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</si>
  <si>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</si>
  <si>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</si>
  <si>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</si>
  <si>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</si>
  <si>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</si>
  <si>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</si>
  <si>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</si>
  <si>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</si>
  <si>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</si>
  <si>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</si>
  <si>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</si>
  <si>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</si>
  <si>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</si>
  <si>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</si>
  <si>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</si>
  <si>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</si>
  <si>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</si>
  <si>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</si>
  <si>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</si>
  <si>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</si>
  <si>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</si>
  <si>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</si>
  <si>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</si>
  <si>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</si>
  <si>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</si>
  <si>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</si>
  <si>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</si>
  <si>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</si>
  <si>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</si>
  <si>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</si>
  <si>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</si>
  <si>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</si>
  <si>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</si>
  <si>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</si>
  <si>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</si>
  <si>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</si>
  <si>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</si>
  <si>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</si>
  <si>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</si>
  <si>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</si>
  <si>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</si>
  <si>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</si>
  <si>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</si>
  <si>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</si>
  <si>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</si>
  <si>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</si>
  <si>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</si>
  <si>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</si>
  <si>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</si>
  <si>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</si>
  <si>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</si>
  <si>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</si>
  <si>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</si>
  <si>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</si>
  <si>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</si>
  <si>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</si>
  <si>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</si>
  <si>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</si>
  <si>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</si>
  <si>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</si>
  <si>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</si>
  <si>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</si>
  <si>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</si>
  <si>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</si>
  <si>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</si>
  <si>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</si>
  <si>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</si>
  <si>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</si>
  <si>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</si>
  <si>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</si>
  <si>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</si>
  <si>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</si>
  <si>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</si>
  <si>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</si>
  <si>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</si>
  <si>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</si>
  <si>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</si>
  <si>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</si>
  <si>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</si>
  <si>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</si>
  <si>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</si>
  <si>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</si>
  <si>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</si>
  <si>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</si>
  <si>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</si>
  <si>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</si>
  <si>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</si>
  <si>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</si>
  <si>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</si>
  <si>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</si>
  <si>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</si>
  <si>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</si>
  <si>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</si>
  <si>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</si>
  <si>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</si>
  <si>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</si>
  <si>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</si>
  <si>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</si>
  <si>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</si>
  <si>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</si>
  <si>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</si>
  <si>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</si>
  <si>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</si>
  <si>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</si>
  <si>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</si>
  <si>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</si>
  <si>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</si>
  <si>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</si>
  <si>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</si>
  <si>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</si>
  <si>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</si>
  <si>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</si>
  <si>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</si>
  <si>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</si>
  <si>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</si>
  <si>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</si>
  <si>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</si>
  <si>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</si>
  <si>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</si>
  <si>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</si>
  <si>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</si>
  <si>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</si>
  <si>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</si>
  <si>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</si>
  <si>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</si>
  <si>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</si>
  <si>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</si>
  <si>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</si>
  <si>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</si>
  <si>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</si>
  <si>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</si>
  <si>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</si>
  <si>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</si>
  <si>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</si>
  <si>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</si>
  <si>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</si>
  <si>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</si>
  <si>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</si>
  <si>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</si>
  <si>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</si>
  <si>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</si>
  <si>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</si>
  <si>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</si>
  <si>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</si>
  <si>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</si>
  <si>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</si>
  <si>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</si>
  <si>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</si>
  <si>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</si>
  <si>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</si>
  <si>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</si>
  <si>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</si>
  <si>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</si>
  <si>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</si>
  <si>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</si>
  <si>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</si>
  <si>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</si>
  <si>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</si>
  <si>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</si>
  <si>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</si>
  <si>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</si>
  <si>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</si>
  <si>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</si>
  <si>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</si>
  <si>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</si>
  <si>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</si>
  <si>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</si>
  <si>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</si>
  <si>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</si>
  <si>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</si>
  <si>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</si>
  <si>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</si>
  <si>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</si>
  <si>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</si>
  <si>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</si>
  <si>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</si>
  <si>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</si>
  <si>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</si>
  <si>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</si>
  <si>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</si>
  <si>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</si>
  <si>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</si>
  <si>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</si>
  <si>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</si>
  <si>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</si>
  <si>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</si>
  <si>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</si>
  <si>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</si>
  <si>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</si>
  <si>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</si>
  <si>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</si>
  <si>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</si>
  <si>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</si>
  <si>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</si>
  <si>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</si>
  <si>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</si>
  <si>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</si>
  <si>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</si>
  <si>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</si>
  <si>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</si>
  <si>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</si>
  <si>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</si>
  <si>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</si>
  <si>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</si>
  <si>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</si>
  <si>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</si>
  <si>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</si>
  <si>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</si>
  <si>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</si>
  <si>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</si>
  <si>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</si>
  <si>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</si>
  <si>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</si>
  <si>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</si>
  <si>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</si>
  <si>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</si>
  <si>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</si>
  <si>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</si>
  <si>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</si>
  <si>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</si>
  <si>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</si>
  <si>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</si>
  <si>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</si>
  <si>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</si>
  <si>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</si>
  <si>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</si>
  <si>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</si>
  <si>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</si>
  <si>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</si>
  <si>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</si>
  <si>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</si>
  <si>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</si>
  <si>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</si>
  <si>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</si>
  <si>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</si>
  <si>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</si>
  <si>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</si>
  <si>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</si>
  <si>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</si>
  <si>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</si>
  <si>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</si>
  <si>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</si>
  <si>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</si>
  <si>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</si>
  <si>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</si>
  <si>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</si>
  <si>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</si>
  <si>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</si>
  <si>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</si>
  <si>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</si>
  <si>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</si>
  <si>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</si>
  <si>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</si>
  <si>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</si>
  <si>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</si>
  <si>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</si>
  <si>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</si>
  <si>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</si>
  <si>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</si>
  <si>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</si>
  <si>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</si>
  <si>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</si>
  <si>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</si>
  <si>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</si>
  <si>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</si>
  <si>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</si>
  <si>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</si>
  <si>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</si>
  <si>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</si>
  <si>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</si>
  <si>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</si>
  <si>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</si>
  <si>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</si>
  <si>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</si>
  <si>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</si>
  <si>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</si>
  <si>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</si>
  <si>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</si>
  <si>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</si>
  <si>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</si>
  <si>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</si>
  <si>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</si>
  <si>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</si>
  <si>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</si>
  <si>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</si>
  <si>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</si>
  <si>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</si>
  <si>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</si>
  <si>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</si>
  <si>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</si>
  <si>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</si>
  <si>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</si>
  <si>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</si>
  <si>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</si>
  <si>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</si>
  <si>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</si>
  <si>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</si>
  <si>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</si>
  <si>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</si>
  <si>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</si>
  <si>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</si>
  <si>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</si>
  <si>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</si>
  <si>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</si>
  <si>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</si>
  <si>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</si>
  <si>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</si>
  <si>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</si>
  <si>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</si>
  <si>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</si>
  <si>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</si>
  <si>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</si>
  <si>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</si>
  <si>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</si>
  <si>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</si>
  <si>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</si>
  <si>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</si>
  <si>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</si>
  <si>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</si>
  <si>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</si>
  <si>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</si>
  <si>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</si>
  <si>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</si>
  <si>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</si>
  <si>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</si>
  <si>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</si>
  <si>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</si>
  <si>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</si>
  <si>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</si>
  <si>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</si>
  <si>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</si>
  <si>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</si>
  <si>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</si>
  <si>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</si>
  <si>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</si>
  <si>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</si>
  <si>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</si>
  <si>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</si>
  <si>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</si>
  <si>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</si>
  <si>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</si>
  <si>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</si>
  <si>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</si>
  <si>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</si>
  <si>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</si>
  <si>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</si>
  <si>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</si>
  <si>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</si>
  <si>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</si>
  <si>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</si>
  <si>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</si>
  <si>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</si>
  <si>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</si>
  <si>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</si>
  <si>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</si>
  <si>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</si>
  <si>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</si>
  <si>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</si>
  <si>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</si>
  <si>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</si>
  <si>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</si>
  <si>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</si>
  <si>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</si>
  <si>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</si>
  <si>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</si>
  <si>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</si>
  <si>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</si>
  <si>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</si>
  <si>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</si>
  <si>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</si>
  <si>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</si>
  <si>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</si>
  <si>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</si>
  <si>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</si>
  <si>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</si>
  <si>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</si>
  <si>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</si>
  <si>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</si>
  <si>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</si>
  <si>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</si>
  <si>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</si>
  <si>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</si>
  <si>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</si>
  <si>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</si>
  <si>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</si>
  <si>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</si>
  <si>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</si>
  <si>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</si>
  <si>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</si>
  <si>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</si>
  <si>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</si>
  <si>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</si>
  <si>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</si>
  <si>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</si>
  <si>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</si>
  <si>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</si>
  <si>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</si>
  <si>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</si>
  <si>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</si>
  <si>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</si>
  <si>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</si>
  <si>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</si>
  <si>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</si>
  <si>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</si>
  <si>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</si>
  <si>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</si>
  <si>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</si>
  <si>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</si>
  <si>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</si>
  <si>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</si>
  <si>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</si>
  <si>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</si>
  <si>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</si>
  <si>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</si>
  <si>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</si>
  <si>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</si>
  <si>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</si>
  <si>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</si>
  <si>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</si>
  <si>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</si>
  <si>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</si>
  <si>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</si>
  <si>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</si>
  <si>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</si>
  <si>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</si>
  <si>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</si>
  <si>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</si>
  <si>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</si>
  <si>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</si>
  <si>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</si>
  <si>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</si>
  <si>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</si>
  <si>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</si>
  <si>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</si>
  <si>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</si>
  <si>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</si>
  <si>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</si>
  <si>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</si>
  <si>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</si>
  <si>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</si>
  <si>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</si>
  <si>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</si>
  <si>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</si>
  <si>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</si>
  <si>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</si>
  <si>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</si>
  <si>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</si>
  <si>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</si>
  <si>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</si>
  <si>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</si>
  <si>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</si>
  <si>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</si>
  <si>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</si>
  <si>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</si>
  <si>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</si>
  <si>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</si>
  <si>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</si>
  <si>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</si>
  <si>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</si>
  <si>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</si>
  <si>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</si>
  <si>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</si>
  <si>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</si>
  <si>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</si>
  <si>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</si>
  <si>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</si>
  <si>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</si>
  <si>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</si>
  <si>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</si>
  <si>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</si>
  <si>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</si>
  <si>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</si>
  <si>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</si>
  <si>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</si>
  <si>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</si>
  <si>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</si>
  <si>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</si>
  <si>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</si>
  <si>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</si>
  <si>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</si>
  <si>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</si>
  <si>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</si>
  <si>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</si>
  <si>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</si>
  <si>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</si>
  <si>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</si>
  <si>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</si>
  <si>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</si>
  <si>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</si>
  <si>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</si>
  <si>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</si>
  <si>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</si>
  <si>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</si>
  <si>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</si>
  <si>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</si>
  <si>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</si>
  <si>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</si>
  <si>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</si>
  <si>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</si>
  <si>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</si>
  <si>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</si>
  <si>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</si>
  <si>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</si>
  <si>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</si>
  <si>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</si>
  <si>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</si>
  <si>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</si>
  <si>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</si>
  <si>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</si>
  <si>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</si>
  <si>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</si>
  <si>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</si>
  <si>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</si>
  <si>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</si>
  <si>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</si>
  <si>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</si>
  <si>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</si>
  <si>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</si>
  <si>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</si>
  <si>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</si>
  <si>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</si>
  <si>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</si>
  <si>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</si>
  <si>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</si>
  <si>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</si>
  <si>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</si>
  <si>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</si>
  <si>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</si>
  <si>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</si>
  <si>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</si>
  <si>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</si>
  <si>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</si>
  <si>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</si>
  <si>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</si>
  <si>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</si>
  <si>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</si>
  <si>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</si>
  <si>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</si>
  <si>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</si>
  <si>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</si>
  <si>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</si>
  <si>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</si>
  <si>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</si>
  <si>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</si>
  <si>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</si>
  <si>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</si>
  <si>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</si>
  <si>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</si>
  <si>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</si>
  <si>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</si>
  <si>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</si>
  <si>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</si>
  <si>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</si>
  <si>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</si>
  <si>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</si>
  <si>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</si>
  <si>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</si>
  <si>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</si>
  <si>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</si>
  <si>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</si>
  <si>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</si>
  <si>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</si>
  <si>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</si>
  <si>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</si>
  <si>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</si>
  <si>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</si>
  <si>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</si>
  <si>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</si>
  <si>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</si>
  <si>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</si>
  <si>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</si>
  <si>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</si>
  <si>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</si>
  <si>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</si>
  <si>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</si>
  <si>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</si>
  <si>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</si>
  <si>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</si>
  <si>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</si>
  <si>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</si>
  <si>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</si>
  <si>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</si>
  <si>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</si>
  <si>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</si>
  <si>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</si>
  <si>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</si>
  <si>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</si>
  <si>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</si>
  <si>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</si>
  <si>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</si>
  <si>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</si>
  <si>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</si>
  <si>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</si>
  <si>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</si>
  <si>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</si>
  <si>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</si>
  <si>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</si>
  <si>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</si>
  <si>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</si>
  <si>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</si>
  <si>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</si>
  <si>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</si>
  <si>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</si>
  <si>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</si>
  <si>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</si>
  <si>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</si>
  <si>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</si>
  <si>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</si>
  <si>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</si>
  <si>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</si>
  <si>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</si>
  <si>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</si>
  <si>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</si>
  <si>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</si>
  <si>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</si>
  <si>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</si>
  <si>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</si>
  <si>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</si>
  <si>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</si>
  <si>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</si>
  <si>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</si>
  <si>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</si>
  <si>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</si>
  <si>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</si>
  <si>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</si>
  <si>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</si>
  <si>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</si>
  <si>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</si>
  <si>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</si>
  <si>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</si>
  <si>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</si>
  <si>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</si>
  <si>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</si>
  <si>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</si>
  <si>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</si>
  <si>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</si>
  <si>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</si>
  <si>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</si>
  <si>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</si>
  <si>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</si>
  <si>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</si>
  <si>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</si>
  <si>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</si>
  <si>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</si>
  <si>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</si>
  <si>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</si>
  <si>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</si>
  <si>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</si>
  <si>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</si>
  <si>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</si>
  <si>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</si>
  <si>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</si>
  <si>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</si>
  <si>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</si>
  <si>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</si>
  <si>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</si>
  <si>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</si>
  <si>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</si>
  <si>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</si>
  <si>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</si>
  <si>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</si>
  <si>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</si>
  <si>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</si>
  <si>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</si>
  <si>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</si>
  <si>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</si>
  <si>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</si>
  <si>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</si>
  <si>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</si>
  <si>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</si>
  <si>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</si>
  <si>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</si>
  <si>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</si>
  <si>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</si>
  <si>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</si>
  <si>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</si>
  <si>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</si>
  <si>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</si>
  <si>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</si>
  <si>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</si>
  <si>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</si>
  <si>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</si>
  <si>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</si>
  <si>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</si>
  <si>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</si>
  <si>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</si>
  <si>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</si>
  <si>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</si>
  <si>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</si>
  <si>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</si>
  <si>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</si>
  <si>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</si>
  <si>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</si>
  <si>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</si>
  <si>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</si>
  <si>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</si>
  <si>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</si>
  <si>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</si>
  <si>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</si>
  <si>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</si>
  <si>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</si>
  <si>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</si>
  <si>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</si>
  <si>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</si>
  <si>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</si>
  <si>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</si>
  <si>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</si>
  <si>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</si>
  <si>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</si>
  <si>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</si>
  <si>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</si>
  <si>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</si>
  <si>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</si>
  <si>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</si>
  <si>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</si>
  <si>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</si>
  <si>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</si>
  <si>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</si>
  <si>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</si>
  <si>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</si>
  <si>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</si>
  <si>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</si>
  <si>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</si>
  <si>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</si>
  <si>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</si>
  <si>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</si>
  <si>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</si>
  <si>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</si>
  <si>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</si>
  <si>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</si>
  <si>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</si>
  <si>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</si>
  <si>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</si>
  <si>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</si>
  <si>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</si>
  <si>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</si>
  <si>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</si>
  <si>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</si>
  <si>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</si>
  <si>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</si>
  <si>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</si>
  <si>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</si>
  <si>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</si>
  <si>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</si>
  <si>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</si>
  <si>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</si>
  <si>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</si>
  <si>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</si>
  <si>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</si>
  <si>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</si>
  <si>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</si>
  <si>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</si>
  <si>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</si>
  <si>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</si>
  <si>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</si>
  <si>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</si>
  <si>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</si>
  <si>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</si>
  <si>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</si>
  <si>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</si>
  <si>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</si>
  <si>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</si>
  <si>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</si>
  <si>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</si>
  <si>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</si>
  <si>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</si>
  <si>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</si>
  <si>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</si>
  <si>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</si>
  <si>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</si>
  <si>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</si>
  <si>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</si>
  <si>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</si>
  <si>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</si>
  <si>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</si>
  <si>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</si>
  <si>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</si>
  <si>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</si>
  <si>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</si>
  <si>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</si>
  <si>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</si>
  <si>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</si>
  <si>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</si>
  <si>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</si>
  <si>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</si>
  <si>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</si>
  <si>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</si>
  <si>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</si>
  <si>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</si>
  <si>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</si>
  <si>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</si>
  <si>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</si>
  <si>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</si>
  <si>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</si>
  <si>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</si>
  <si>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</si>
  <si>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</si>
  <si>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</si>
  <si>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</si>
  <si>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</si>
  <si>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</si>
  <si>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</si>
  <si>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</si>
  <si>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</si>
  <si>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</si>
  <si>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</si>
  <si>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</si>
  <si>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</si>
  <si>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</si>
  <si>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</si>
  <si>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</si>
  <si>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</si>
  <si>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</si>
  <si>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</si>
  <si>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</si>
  <si>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</si>
  <si>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</si>
  <si>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</si>
  <si>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</si>
  <si>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</si>
  <si>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</si>
  <si>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</si>
  <si>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</si>
  <si>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</si>
  <si>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</si>
  <si>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</si>
  <si>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</si>
  <si>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</si>
  <si>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</si>
  <si>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</si>
  <si>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</si>
  <si>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</si>
  <si>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</si>
  <si>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</si>
  <si>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</si>
  <si>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</si>
  <si>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</si>
  <si>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</si>
  <si>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</si>
  <si>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</si>
  <si>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</si>
  <si>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</si>
  <si>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</si>
  <si>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</si>
  <si>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</si>
  <si>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</si>
  <si>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</si>
  <si>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</si>
  <si>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</si>
  <si>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</si>
  <si>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</si>
  <si>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</si>
  <si>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</si>
  <si>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</si>
  <si>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</si>
  <si>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</si>
  <si>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</si>
  <si>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</si>
  <si>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</si>
  <si>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</si>
  <si>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</si>
  <si>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</si>
  <si>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</si>
  <si>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</si>
  <si>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</si>
  <si>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</si>
  <si>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</si>
  <si>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</si>
  <si>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</si>
  <si>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</si>
  <si>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</si>
  <si>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</si>
  <si>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</si>
  <si>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</si>
  <si>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</si>
  <si>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</si>
  <si>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</si>
  <si>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</si>
  <si>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</si>
  <si>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</si>
  <si>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</si>
  <si>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</si>
  <si>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</si>
  <si>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</si>
  <si>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</si>
  <si>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</si>
  <si>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</si>
  <si>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</si>
  <si>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</si>
  <si>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</si>
  <si>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</si>
  <si>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</si>
  <si>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</si>
  <si>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</si>
  <si>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</si>
  <si>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</si>
  <si>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</si>
  <si>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</si>
  <si>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</si>
  <si>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</si>
  <si>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</si>
  <si>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</si>
  <si>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</si>
  <si>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</si>
  <si>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</si>
  <si>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</si>
  <si>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</si>
  <si>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</si>
  <si>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</si>
  <si>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</si>
  <si>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</si>
  <si>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</si>
  <si>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</si>
  <si>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</si>
  <si>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</si>
  <si>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</si>
  <si>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</si>
  <si>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</si>
  <si>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</si>
  <si>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</si>
  <si>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</si>
  <si>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</si>
  <si>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</si>
  <si>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</si>
  <si>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</si>
  <si>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</si>
  <si>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</si>
  <si>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</si>
  <si>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</si>
  <si>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</si>
  <si>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</si>
  <si>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</si>
  <si>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</si>
  <si>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</si>
  <si>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</si>
  <si>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</si>
  <si>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</si>
  <si>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</si>
  <si>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</si>
  <si>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</si>
  <si>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</si>
  <si>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</si>
  <si>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</si>
  <si>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</si>
  <si>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</si>
  <si>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</si>
  <si>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</si>
  <si>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</si>
  <si>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</si>
  <si>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</si>
  <si>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</si>
  <si>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</si>
  <si>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</si>
  <si>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</si>
  <si>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</si>
  <si>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</si>
  <si>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</si>
  <si>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</si>
  <si>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</si>
  <si>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</si>
  <si>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</si>
  <si>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</si>
  <si>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</si>
  <si>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</si>
  <si>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</si>
  <si>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</si>
  <si>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</si>
  <si>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</si>
  <si>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</si>
  <si>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</si>
  <si>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</si>
  <si>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</si>
  <si>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</si>
  <si>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</si>
  <si>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</si>
  <si>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</si>
  <si>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</si>
  <si>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</si>
  <si>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</si>
  <si>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</si>
  <si>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</si>
  <si>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</si>
  <si>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</si>
  <si>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</si>
  <si>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</si>
  <si>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</si>
  <si>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</si>
  <si>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</si>
  <si>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</si>
  <si>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</si>
  <si>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</si>
  <si>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</si>
  <si>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</si>
  <si>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</si>
  <si>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</si>
  <si>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</si>
  <si>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</si>
  <si>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</si>
  <si>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</si>
  <si>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</si>
  <si>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</si>
  <si>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</si>
  <si>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</si>
  <si>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</si>
  <si>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</si>
  <si>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</si>
  <si>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</si>
  <si>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</si>
  <si>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</si>
  <si>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</si>
  <si>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</si>
  <si>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</si>
  <si>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</si>
  <si>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</si>
  <si>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</si>
  <si>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</si>
  <si>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</si>
  <si>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</si>
  <si>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</si>
  <si>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</si>
  <si>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</si>
  <si>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</si>
  <si>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</si>
  <si>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</si>
  <si>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</si>
  <si>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</si>
  <si>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</si>
  <si>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</si>
  <si>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</si>
  <si>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</si>
  <si>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</si>
  <si>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</si>
  <si>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</si>
  <si>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</si>
  <si>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</si>
  <si>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</si>
  <si>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</si>
  <si>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</si>
  <si>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</si>
  <si>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</si>
  <si>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</si>
  <si>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</si>
  <si>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</si>
  <si>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</si>
  <si>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</si>
  <si>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</si>
  <si>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</si>
  <si>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</si>
  <si>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</si>
  <si>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</si>
  <si>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</si>
  <si>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</si>
  <si>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</si>
  <si>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</si>
  <si>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</si>
  <si>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</si>
  <si>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</si>
  <si>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</si>
  <si>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</si>
  <si>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</si>
  <si>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</si>
  <si>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</si>
  <si>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</si>
  <si>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</si>
  <si>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</si>
  <si>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</si>
  <si>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</si>
  <si>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</si>
  <si>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</si>
  <si>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</si>
  <si>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</si>
  <si>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</si>
  <si>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</si>
  <si>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</si>
  <si>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</si>
  <si>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</si>
  <si>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</si>
  <si>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</si>
  <si>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</si>
  <si>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</si>
  <si>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</si>
  <si>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</si>
  <si>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</si>
  <si>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</si>
  <si>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</si>
  <si>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</si>
  <si>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</si>
  <si>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</si>
  <si>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</si>
  <si>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</si>
  <si>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</si>
  <si>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</si>
  <si>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</si>
  <si>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</si>
  <si>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</si>
  <si>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</si>
  <si>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</si>
  <si>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</si>
  <si>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</si>
  <si>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</si>
  <si>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</si>
  <si>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</si>
  <si>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</si>
  <si>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</si>
  <si>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</si>
  <si>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</si>
  <si>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</si>
  <si>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</si>
  <si>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</si>
  <si>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</si>
  <si>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</si>
  <si>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</si>
  <si>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</si>
  <si>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</si>
  <si>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</si>
  <si>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</si>
  <si>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</si>
  <si>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</si>
  <si>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</si>
  <si>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</si>
  <si>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</si>
  <si>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</si>
  <si>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</si>
  <si>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</si>
  <si>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</si>
  <si>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</si>
  <si>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</si>
  <si>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</si>
  <si>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</si>
  <si>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</si>
  <si>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</si>
  <si>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</si>
  <si>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</si>
  <si>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</si>
  <si>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</si>
  <si>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</si>
  <si>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</si>
  <si>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</si>
  <si>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</si>
  <si>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</si>
  <si>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</si>
  <si>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</si>
  <si>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</si>
  <si>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</si>
  <si>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</si>
  <si>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</si>
  <si>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</si>
  <si>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</si>
  <si>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</si>
  <si>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</si>
  <si>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</si>
  <si>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</si>
  <si>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</si>
  <si>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</si>
  <si>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</si>
  <si>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</si>
  <si>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</si>
  <si>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</si>
  <si>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</si>
  <si>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</si>
  <si>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</si>
  <si>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</si>
  <si>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</si>
  <si>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</si>
  <si>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</si>
  <si>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</si>
  <si>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</si>
  <si>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</si>
  <si>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</si>
  <si>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</si>
  <si>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</si>
  <si>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</si>
  <si>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</si>
  <si>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</si>
  <si>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</si>
  <si>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</si>
  <si>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</si>
  <si>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</si>
  <si>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</si>
  <si>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</si>
  <si>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</si>
  <si>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</si>
  <si>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</si>
  <si>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</si>
  <si>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</si>
  <si>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</si>
  <si>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</si>
  <si>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</si>
  <si>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</si>
  <si>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</si>
  <si>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</si>
  <si>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</si>
  <si>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</si>
  <si>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</si>
  <si>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</si>
  <si>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</si>
  <si>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</si>
  <si>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</si>
  <si>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</si>
  <si>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</si>
  <si>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</si>
  <si>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</si>
  <si>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</si>
  <si>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</si>
  <si>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</si>
  <si>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</si>
  <si>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</si>
  <si>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</si>
  <si>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</si>
  <si>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</si>
  <si>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</si>
  <si>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</si>
  <si>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</si>
  <si>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</si>
  <si>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</si>
  <si>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</si>
  <si>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</si>
  <si>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</si>
  <si>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</si>
  <si>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</si>
  <si>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</si>
  <si>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</si>
  <si>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</si>
  <si>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</si>
  <si>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</si>
  <si>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</si>
  <si>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</si>
  <si>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</si>
  <si>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</si>
  <si>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</si>
  <si>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</si>
  <si>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</si>
  <si>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</si>
  <si>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</si>
  <si>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</si>
  <si>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</si>
  <si>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</si>
  <si>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</si>
  <si>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</si>
  <si>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</si>
  <si>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</si>
  <si>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</si>
  <si>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</si>
  <si>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</si>
  <si>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</si>
  <si>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</si>
  <si>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</si>
  <si>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</si>
  <si>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</si>
  <si>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</si>
  <si>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</si>
  <si>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</si>
  <si>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</si>
  <si>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</si>
  <si>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</si>
  <si>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</si>
  <si>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</si>
  <si>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</si>
  <si>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</si>
  <si>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</si>
  <si>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</si>
  <si>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</si>
  <si>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</si>
  <si>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</si>
  <si>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</si>
  <si>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</si>
  <si>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</si>
  <si>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</si>
  <si>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</si>
  <si>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</si>
  <si>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</si>
  <si>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</si>
  <si>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</si>
  <si>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</si>
  <si>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</si>
  <si>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</si>
  <si>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</si>
  <si>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</si>
  <si>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</si>
  <si>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</si>
  <si>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</si>
  <si>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</si>
  <si>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</si>
  <si>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</si>
  <si>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</si>
  <si>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</si>
  <si>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</si>
  <si>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</si>
  <si>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</si>
  <si>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</si>
  <si>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</si>
  <si>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</si>
  <si>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</si>
  <si>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</si>
  <si>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</si>
  <si>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</si>
  <si>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</si>
  <si>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</si>
  <si>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</si>
  <si>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</si>
  <si>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</si>
  <si>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</si>
  <si>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</si>
  <si>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</si>
  <si>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</si>
  <si>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</si>
  <si>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</si>
  <si>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</si>
  <si>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</si>
  <si>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</si>
  <si>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</si>
  <si>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</si>
  <si>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</si>
  <si>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</si>
  <si>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</si>
  <si>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</si>
  <si>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</si>
  <si>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</si>
  <si>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</si>
  <si>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</si>
  <si>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</si>
  <si>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</si>
  <si>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</si>
  <si>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</si>
  <si>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</si>
  <si>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</si>
  <si>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</si>
  <si>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</si>
  <si>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</si>
  <si>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</si>
  <si>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</si>
  <si>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</si>
  <si>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</si>
  <si>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</si>
  <si>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</si>
  <si>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</si>
  <si>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</si>
  <si>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</si>
  <si>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</si>
  <si>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</si>
  <si>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</si>
  <si>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</si>
  <si>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</si>
  <si>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</si>
  <si>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</si>
  <si>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</si>
  <si>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</si>
  <si>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</si>
  <si>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</si>
  <si>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</si>
  <si>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</si>
  <si>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</si>
  <si>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</si>
  <si>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</si>
  <si>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</si>
  <si>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</si>
  <si>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</si>
  <si>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</si>
  <si>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</si>
  <si>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</si>
  <si>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</si>
  <si>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</si>
  <si>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</si>
  <si>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</si>
  <si>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</si>
  <si>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</si>
  <si>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</si>
  <si>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</si>
  <si>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</si>
  <si>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</si>
  <si>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</si>
  <si>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</si>
  <si>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</si>
  <si>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</si>
  <si>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</si>
  <si>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</si>
  <si>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</si>
  <si>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</si>
  <si>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</si>
  <si>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</si>
  <si>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</si>
  <si>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</si>
  <si>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</si>
  <si>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</si>
  <si>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</si>
  <si>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</si>
  <si>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</si>
  <si>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</si>
  <si>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</si>
  <si>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</si>
  <si>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</si>
  <si>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</si>
  <si>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</si>
  <si>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</si>
  <si>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</si>
  <si>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</si>
  <si>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</si>
  <si>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</si>
  <si>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</si>
  <si>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</si>
  <si>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</si>
  <si>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</si>
  <si>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</si>
  <si>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</si>
  <si>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</si>
  <si>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</si>
  <si>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</si>
  <si>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</si>
  <si>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</si>
  <si>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</si>
  <si>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</si>
  <si>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</si>
  <si>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</si>
  <si>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</si>
  <si>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</si>
  <si>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</si>
  <si>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</si>
  <si>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</si>
  <si>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</si>
  <si>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</si>
  <si>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</si>
  <si>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</si>
  <si>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</si>
  <si>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</si>
  <si>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</si>
  <si>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</si>
  <si>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</si>
  <si>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</si>
  <si>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</si>
  <si>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</si>
  <si>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</si>
  <si>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</si>
  <si>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</si>
  <si>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</si>
  <si>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</si>
  <si>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</si>
  <si>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</si>
  <si>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</si>
  <si>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</si>
  <si>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</si>
  <si>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</si>
  <si>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</si>
  <si>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</si>
  <si>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</si>
  <si>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</si>
  <si>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</si>
  <si>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</si>
  <si>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</si>
  <si>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</si>
  <si>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</si>
  <si>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</si>
  <si>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</si>
  <si>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</si>
  <si>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</si>
  <si>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</si>
  <si>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</si>
  <si>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</si>
  <si>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</si>
  <si>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</si>
  <si>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</si>
  <si>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</si>
  <si>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</si>
  <si>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</si>
  <si>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</si>
  <si>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</si>
  <si>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</si>
  <si>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</si>
  <si>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</si>
  <si>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</si>
  <si>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</si>
  <si>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</si>
  <si>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</si>
  <si>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</si>
  <si>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</si>
  <si>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</si>
  <si>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</si>
  <si>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</si>
  <si>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</si>
  <si>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</si>
  <si>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</si>
  <si>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</si>
  <si>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</si>
  <si>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</si>
  <si>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</si>
  <si>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</si>
  <si>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</si>
  <si>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</si>
  <si>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</si>
  <si>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</si>
  <si>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</si>
  <si>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</si>
  <si>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</si>
  <si>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</si>
  <si>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</si>
  <si>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</si>
  <si>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</si>
  <si>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</si>
  <si>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</si>
  <si>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</si>
  <si>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</si>
  <si>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</si>
  <si>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</si>
  <si>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</si>
  <si>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</si>
  <si>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</si>
  <si>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</si>
  <si>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</si>
  <si>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</si>
  <si>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</si>
  <si>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</si>
  <si>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</si>
  <si>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</si>
  <si>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</si>
  <si>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</si>
  <si>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</si>
  <si>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</si>
  <si>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</si>
  <si>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</si>
  <si>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</si>
  <si>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</si>
  <si>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</si>
  <si>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</si>
  <si>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</si>
  <si>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</si>
  <si>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</si>
  <si>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</si>
  <si>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</si>
  <si>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</si>
  <si>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</si>
  <si>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</si>
  <si>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</si>
  <si>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</si>
  <si>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</si>
  <si>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</si>
  <si>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</si>
  <si>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</si>
  <si>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</si>
  <si>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</si>
  <si>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</si>
  <si>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</si>
  <si>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</si>
  <si>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</si>
  <si>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</si>
  <si>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</si>
  <si>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</si>
  <si>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</si>
  <si>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</si>
  <si>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</si>
  <si>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</si>
  <si>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</si>
  <si>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</si>
  <si>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</si>
  <si>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</si>
  <si>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</si>
  <si>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</si>
  <si>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</si>
  <si>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</si>
  <si>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</si>
  <si>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</si>
  <si>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</si>
  <si>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</si>
  <si>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</si>
  <si>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</si>
  <si>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</si>
  <si>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</si>
  <si>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</si>
  <si>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</si>
  <si>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</si>
  <si>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</si>
  <si>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</si>
  <si>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</si>
  <si>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</si>
  <si>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</si>
  <si>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</si>
  <si>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</si>
  <si>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</si>
  <si>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</si>
  <si>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</si>
  <si>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</si>
  <si>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</si>
  <si>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</si>
  <si>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</si>
  <si>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</si>
  <si>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</si>
  <si>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</si>
  <si>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</si>
  <si>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</si>
  <si>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</si>
  <si>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</si>
  <si>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</si>
  <si>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</si>
  <si>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</si>
  <si>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</si>
  <si>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</si>
  <si>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</si>
  <si>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</si>
  <si>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</si>
  <si>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</si>
  <si>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</si>
  <si>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</si>
  <si>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</si>
  <si>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</si>
  <si>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</si>
  <si>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</si>
  <si>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</si>
  <si>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</si>
  <si>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</si>
  <si>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</si>
  <si>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</si>
  <si>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</si>
  <si>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</si>
  <si>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</si>
  <si>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</si>
  <si>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</si>
  <si>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</si>
  <si>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</si>
  <si>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</si>
  <si>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</si>
  <si>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</si>
  <si>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</si>
  <si>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</si>
  <si>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</si>
  <si>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</si>
  <si>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</si>
  <si>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</si>
  <si>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</si>
  <si>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</si>
  <si>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</si>
  <si>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</si>
  <si>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</si>
  <si>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</si>
  <si>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</si>
  <si>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</si>
  <si>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</si>
  <si>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</si>
  <si>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</si>
  <si>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</si>
  <si>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</si>
  <si>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</si>
  <si>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</si>
  <si>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</si>
  <si>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</si>
  <si>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</si>
  <si>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</si>
  <si>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</si>
  <si>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</si>
  <si>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</si>
  <si>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</si>
  <si>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</si>
  <si>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</si>
  <si>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</si>
  <si>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</si>
  <si>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</si>
  <si>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</si>
  <si>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</si>
  <si>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</si>
  <si>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</si>
  <si>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</si>
  <si>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</si>
  <si>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</si>
  <si>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</si>
  <si>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</si>
  <si>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</si>
  <si>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</si>
  <si>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</si>
  <si>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</si>
  <si>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</si>
  <si>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</si>
  <si>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</si>
  <si>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</si>
  <si>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</si>
  <si>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</si>
  <si>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</si>
  <si>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</si>
  <si>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</si>
  <si>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</si>
  <si>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</si>
  <si>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</si>
  <si>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</si>
  <si>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</si>
  <si>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</si>
  <si>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</si>
  <si>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</si>
  <si>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</si>
  <si>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</si>
  <si>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</si>
  <si>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</si>
  <si>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</si>
  <si>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</si>
  <si>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</si>
  <si>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</si>
  <si>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</si>
  <si>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</si>
  <si>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</si>
  <si>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</si>
  <si>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</si>
  <si>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</si>
  <si>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</si>
  <si>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</si>
  <si>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</si>
  <si>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</si>
  <si>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</si>
  <si>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</si>
  <si>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</si>
  <si>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</si>
  <si>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</si>
  <si>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</si>
  <si>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</si>
  <si>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</si>
  <si>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</si>
  <si>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</si>
  <si>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</si>
  <si>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</si>
  <si>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</si>
  <si>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</si>
  <si>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</si>
  <si>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</si>
  <si>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</si>
  <si>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</si>
  <si>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</si>
  <si>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</si>
  <si>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</si>
  <si>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</si>
  <si>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</si>
  <si>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</si>
  <si>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</si>
  <si>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</si>
  <si>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</si>
  <si>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</si>
  <si>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</si>
  <si>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</si>
  <si>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</si>
  <si>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</si>
  <si>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</si>
  <si>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</si>
  <si>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</si>
  <si>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</si>
  <si>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</si>
  <si>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</si>
  <si>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</si>
  <si>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</si>
  <si>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</si>
  <si>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</si>
  <si>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</si>
  <si>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</si>
  <si>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</si>
  <si>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</si>
  <si>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</si>
  <si>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</si>
  <si>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</si>
  <si>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</si>
  <si>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</si>
  <si>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</si>
  <si>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</si>
  <si>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</si>
  <si>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</si>
  <si>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</si>
  <si>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</si>
  <si>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</si>
  <si>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</si>
  <si>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</si>
  <si>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</si>
  <si>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</si>
  <si>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</si>
  <si>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</si>
  <si>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</si>
  <si>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</si>
  <si>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</si>
  <si>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</si>
  <si>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</si>
  <si>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</si>
  <si>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</si>
  <si>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</si>
  <si>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</si>
  <si>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</si>
  <si>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</si>
  <si>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</si>
  <si>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</si>
  <si>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</si>
  <si>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</si>
  <si>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</si>
  <si>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</si>
  <si>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</si>
  <si>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</si>
  <si>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</si>
  <si>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</si>
  <si>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</si>
  <si>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</si>
  <si>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</si>
  <si>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</si>
  <si>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</si>
  <si>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</si>
  <si>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</si>
  <si>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</si>
  <si>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</si>
  <si>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</si>
  <si>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</si>
  <si>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</si>
  <si>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</si>
  <si>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</si>
  <si>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</si>
  <si>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</si>
  <si>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</si>
  <si>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</si>
  <si>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</si>
  <si>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</si>
  <si>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</si>
  <si>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</si>
  <si>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</si>
  <si>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</si>
  <si>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</si>
  <si>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</si>
  <si>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</si>
  <si>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</si>
  <si>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</si>
  <si>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</si>
  <si>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</si>
  <si>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</si>
  <si>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</si>
  <si>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</si>
  <si>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</si>
  <si>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</si>
  <si>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</si>
  <si>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</si>
  <si>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</si>
  <si>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</si>
  <si>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</si>
  <si>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</si>
  <si>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</si>
  <si>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</si>
  <si>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</si>
  <si>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</si>
  <si>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</si>
  <si>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</si>
  <si>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</si>
  <si>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</si>
  <si>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</si>
  <si>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</si>
  <si>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</si>
  <si>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</si>
  <si>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</si>
  <si>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</si>
  <si>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</si>
  <si>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</si>
  <si>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</si>
  <si>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</si>
  <si>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</si>
  <si>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</si>
  <si>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</si>
  <si>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</si>
  <si>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</si>
  <si>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</si>
  <si>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</si>
  <si>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</si>
  <si>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</si>
  <si>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</si>
  <si>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</si>
  <si>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</si>
  <si>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</si>
  <si>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</si>
  <si>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</si>
  <si>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</si>
  <si>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</si>
  <si>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</si>
  <si>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</si>
  <si>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</si>
  <si>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</si>
  <si>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</si>
  <si>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</si>
  <si>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</si>
  <si>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</si>
  <si>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</si>
  <si>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</si>
  <si>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</si>
  <si>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</si>
  <si>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</si>
  <si>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</si>
  <si>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</si>
  <si>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</si>
  <si>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</si>
  <si>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</si>
  <si>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</si>
  <si>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</si>
  <si>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</si>
  <si>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</si>
  <si>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</si>
  <si>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</si>
  <si>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</si>
  <si>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</si>
  <si>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</si>
  <si>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</si>
  <si>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</si>
  <si>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</si>
  <si>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</si>
  <si>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</si>
  <si>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</si>
  <si>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</si>
  <si>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</si>
  <si>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</si>
  <si>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</si>
  <si>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</si>
  <si>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</si>
  <si>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</si>
  <si>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</si>
  <si>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</si>
  <si>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</si>
  <si>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</si>
  <si>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</si>
  <si>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</si>
  <si>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</si>
  <si>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</si>
  <si>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</si>
  <si>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</si>
  <si>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</si>
  <si>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</si>
  <si>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</si>
  <si>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</si>
  <si>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</si>
  <si>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</si>
  <si>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</si>
  <si>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</si>
  <si>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</si>
  <si>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</si>
  <si>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</si>
  <si>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</si>
  <si>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</si>
  <si>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</si>
  <si>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</si>
  <si>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</si>
  <si>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</si>
  <si>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</si>
  <si>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</si>
  <si>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</si>
  <si>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</si>
  <si>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</si>
  <si>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</si>
  <si>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</si>
  <si>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</si>
  <si>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</si>
  <si>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</si>
  <si>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</si>
  <si>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</si>
  <si>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</si>
  <si>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</si>
  <si>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</si>
  <si>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</si>
  <si>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</si>
  <si>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</si>
  <si>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</si>
  <si>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</si>
  <si>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</si>
  <si>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</si>
  <si>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</si>
  <si>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</si>
  <si>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</si>
  <si>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</si>
  <si>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</si>
  <si>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</si>
  <si>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</si>
  <si>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</si>
  <si>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</si>
  <si>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</si>
  <si>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</si>
  <si>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</si>
  <si>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</si>
  <si>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</si>
  <si>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</si>
  <si>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</si>
  <si>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</si>
  <si>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</si>
  <si>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</si>
  <si>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</si>
  <si>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</si>
  <si>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</si>
  <si>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</si>
  <si>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</si>
  <si>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</si>
  <si>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</si>
  <si>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</si>
  <si>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</si>
  <si>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</si>
  <si>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</si>
  <si>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</si>
  <si>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</si>
  <si>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</si>
  <si>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</si>
  <si>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</si>
  <si>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</si>
  <si>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</si>
  <si>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</si>
  <si>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</si>
  <si>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</si>
  <si>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</si>
  <si>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</si>
  <si>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</si>
  <si>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</si>
  <si>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</si>
  <si>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</si>
  <si>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</si>
  <si>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</si>
  <si>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</si>
  <si>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</si>
  <si>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</si>
  <si>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</si>
  <si>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</si>
  <si>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</si>
  <si>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</si>
  <si>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</si>
  <si>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</si>
  <si>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</si>
  <si>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</si>
  <si>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</si>
  <si>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</si>
  <si>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</si>
  <si>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</si>
  <si>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</si>
  <si>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</si>
  <si>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</si>
  <si>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</si>
  <si>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</si>
  <si>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</si>
  <si>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</si>
  <si>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</si>
  <si>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</si>
  <si>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</si>
  <si>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</si>
  <si>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</si>
  <si>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</si>
  <si>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</si>
  <si>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</si>
  <si>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</si>
  <si>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</si>
  <si>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</si>
  <si>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</si>
  <si>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</si>
  <si>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</si>
  <si>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</si>
  <si>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</si>
  <si>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</si>
  <si>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</si>
  <si>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</si>
  <si>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</si>
  <si>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</si>
  <si>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</si>
  <si>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</si>
  <si>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</si>
  <si>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</si>
  <si>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</si>
  <si>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</si>
  <si>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</si>
  <si>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</si>
  <si>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</si>
  <si>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</si>
  <si>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</si>
  <si>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</si>
  <si>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</si>
  <si>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</si>
  <si>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</si>
  <si>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</si>
  <si>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</si>
  <si>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</si>
  <si>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</si>
  <si>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</si>
  <si>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</si>
  <si>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</si>
  <si>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</si>
  <si>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</si>
  <si>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</si>
  <si>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</si>
  <si>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</si>
  <si>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</si>
  <si>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</si>
  <si>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</si>
  <si>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</si>
  <si>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</si>
  <si>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</si>
  <si>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</si>
  <si>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</si>
  <si>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</si>
  <si>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</si>
  <si>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</si>
  <si>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</si>
  <si>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</si>
  <si>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</si>
  <si>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</si>
  <si>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</si>
  <si>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</si>
  <si>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</si>
  <si>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</si>
  <si>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</si>
  <si>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</si>
  <si>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</si>
  <si>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</si>
  <si>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</si>
  <si>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</si>
  <si>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</si>
  <si>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</si>
  <si>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</si>
  <si>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</si>
  <si>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</si>
  <si>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</si>
  <si>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</si>
  <si>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</si>
  <si>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</si>
  <si>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</si>
  <si>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</si>
  <si>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</si>
  <si>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</si>
  <si>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</si>
  <si>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</si>
  <si>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</si>
  <si>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</si>
  <si>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</si>
  <si>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</si>
  <si>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</si>
  <si>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</si>
  <si>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</si>
  <si>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</si>
  <si>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</si>
  <si>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</si>
  <si>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</si>
  <si>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</si>
  <si>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</si>
  <si>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</si>
  <si>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</si>
  <si>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</si>
  <si>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</si>
  <si>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</si>
  <si>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</si>
  <si>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</si>
  <si>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</si>
  <si>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</si>
  <si>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</si>
  <si>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</si>
  <si>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</si>
  <si>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</si>
  <si>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</si>
  <si>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</si>
  <si>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</si>
  <si>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</si>
  <si>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</si>
  <si>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</si>
  <si>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</si>
  <si>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</si>
  <si>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</si>
  <si>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</si>
  <si>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</si>
  <si>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</si>
  <si>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</si>
  <si>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</si>
  <si>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</si>
  <si>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</si>
  <si>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</si>
  <si>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</si>
  <si>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</si>
  <si>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</si>
  <si>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</si>
  <si>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</si>
  <si>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</si>
  <si>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</si>
  <si>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</si>
  <si>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</si>
  <si>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</si>
  <si>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</si>
  <si>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</si>
  <si>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</si>
  <si>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</si>
  <si>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</si>
  <si>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</si>
  <si>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</si>
  <si>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</si>
  <si>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</si>
  <si>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</si>
  <si>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</si>
  <si>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</si>
  <si>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</si>
  <si>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</si>
  <si>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</si>
  <si>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</si>
  <si>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</si>
  <si>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</si>
  <si>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</si>
  <si>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</si>
  <si>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</si>
  <si>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</si>
  <si>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</si>
  <si>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</si>
  <si>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</si>
  <si>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</si>
  <si>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</si>
  <si>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</si>
  <si>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</si>
  <si>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</si>
  <si>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</si>
  <si>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</si>
  <si>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</si>
  <si>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</si>
  <si>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</si>
  <si>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</si>
  <si>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</si>
  <si>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</si>
  <si>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</si>
  <si>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</si>
  <si>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</si>
  <si>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</si>
  <si>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</si>
  <si>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</si>
  <si>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</si>
  <si>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</si>
  <si>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</si>
  <si>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</si>
  <si>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</si>
  <si>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</si>
  <si>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</si>
  <si>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</si>
  <si>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</si>
  <si>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</si>
  <si>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</si>
  <si>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</si>
  <si>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</si>
  <si>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</si>
  <si>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</si>
  <si>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</si>
  <si>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</si>
  <si>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</si>
  <si>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</si>
  <si>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</si>
  <si>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</si>
  <si>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</si>
  <si>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</si>
  <si>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</si>
  <si>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</si>
  <si>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</si>
  <si>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</si>
  <si>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</si>
  <si>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</si>
  <si>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</si>
  <si>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</si>
  <si>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</si>
  <si>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</si>
  <si>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</si>
  <si>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</si>
  <si>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</si>
  <si>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</si>
  <si>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</si>
  <si>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</si>
  <si>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</si>
  <si>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</si>
  <si>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</si>
  <si>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</si>
  <si>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</si>
  <si>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</si>
  <si>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</si>
  <si>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</si>
  <si>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</si>
  <si>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</si>
  <si>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</si>
  <si>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</si>
  <si>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</si>
  <si>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</si>
  <si>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</si>
  <si>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</si>
  <si>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</si>
  <si>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</si>
  <si>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</si>
  <si>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</si>
  <si>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</si>
  <si>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</si>
  <si>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</si>
  <si>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</si>
  <si>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</si>
  <si>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</si>
  <si>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</si>
  <si>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</si>
  <si>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</si>
  <si>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</si>
  <si>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</si>
  <si>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</si>
  <si>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</si>
  <si>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</si>
  <si>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</si>
  <si>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</si>
  <si>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</si>
  <si>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</si>
  <si>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</si>
  <si>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</si>
  <si>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</si>
  <si>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</si>
  <si>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</si>
  <si>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</si>
  <si>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</si>
  <si>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</si>
  <si>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</si>
  <si>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</si>
  <si>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</si>
  <si>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</si>
  <si>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</si>
  <si>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</si>
  <si>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</si>
  <si>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</si>
  <si>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</si>
  <si>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</si>
  <si>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</si>
  <si>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</si>
  <si>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</si>
  <si>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</si>
  <si>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</si>
  <si>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</si>
  <si>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</si>
  <si>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</si>
  <si>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</si>
  <si>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</si>
  <si>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</si>
  <si>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</si>
  <si>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</si>
  <si>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</si>
  <si>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</si>
  <si>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</si>
  <si>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</si>
  <si>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</si>
  <si>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</si>
  <si>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</si>
  <si>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</si>
  <si>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</si>
  <si>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</si>
  <si>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</si>
  <si>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</si>
  <si>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</si>
  <si>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</si>
  <si>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</si>
  <si>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</si>
  <si>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</si>
  <si>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</si>
  <si>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</si>
  <si>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</si>
  <si>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</si>
  <si>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</si>
  <si>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</si>
  <si>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</si>
  <si>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</si>
  <si>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</si>
  <si>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</si>
  <si>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</si>
  <si>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</si>
  <si>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</si>
  <si>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</si>
  <si>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</si>
  <si>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</si>
  <si>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</si>
  <si>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</si>
  <si>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</si>
  <si>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</si>
  <si>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</si>
  <si>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</si>
  <si>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</si>
  <si>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</si>
  <si>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</si>
  <si>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</si>
  <si>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</si>
  <si>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</si>
  <si>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</si>
  <si>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</si>
  <si>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</si>
  <si>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</si>
  <si>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</si>
  <si>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</si>
  <si>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</si>
  <si>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</si>
  <si>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</si>
  <si>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</si>
  <si>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</si>
  <si>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</si>
  <si>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</si>
  <si>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</si>
  <si>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</si>
  <si>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</si>
  <si>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</si>
  <si>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</si>
  <si>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</si>
  <si>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</si>
  <si>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</si>
  <si>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</si>
  <si>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</si>
  <si>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</si>
  <si>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</si>
  <si>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</si>
  <si>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</si>
  <si>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</si>
  <si>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</si>
  <si>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</si>
  <si>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</si>
  <si>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</si>
  <si>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</si>
  <si>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</si>
  <si>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</si>
  <si>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</si>
  <si>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</si>
  <si>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</si>
  <si>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</si>
  <si>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</si>
  <si>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</si>
  <si>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</si>
  <si>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</si>
  <si>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</si>
  <si>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</si>
  <si>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</si>
  <si>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</si>
  <si>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</si>
  <si>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</si>
  <si>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</si>
  <si>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</si>
  <si>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</si>
  <si>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</si>
  <si>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</si>
  <si>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</si>
  <si>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</si>
  <si>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</si>
  <si>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</si>
  <si>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</si>
  <si>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</si>
  <si>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</si>
  <si>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</si>
  <si>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</si>
  <si>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</si>
  <si>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</si>
  <si>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</si>
  <si>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</si>
  <si>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</si>
  <si>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</si>
  <si>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</si>
  <si>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</si>
  <si>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</si>
  <si>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</si>
  <si>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</si>
  <si>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</si>
  <si>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</si>
  <si>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</si>
  <si>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</si>
  <si>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</si>
  <si>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</si>
  <si>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</si>
  <si>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</si>
  <si>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</si>
  <si>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</si>
  <si>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</si>
  <si>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</si>
  <si>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</si>
  <si>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</si>
  <si>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</si>
  <si>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</si>
  <si>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</si>
  <si>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</si>
  <si>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</si>
  <si>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</si>
  <si>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</si>
  <si>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</si>
  <si>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</si>
  <si>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</si>
  <si>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</si>
  <si>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</si>
  <si>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</si>
  <si>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</si>
  <si>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</si>
  <si>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</si>
  <si>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</si>
  <si>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</si>
  <si>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</si>
  <si>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</si>
  <si>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</si>
  <si>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</si>
  <si>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</si>
  <si>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</si>
  <si>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</si>
  <si>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</si>
  <si>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</si>
  <si>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</si>
  <si>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</si>
  <si>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</si>
  <si>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</si>
  <si>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</si>
  <si>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</si>
  <si>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</si>
  <si>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</si>
  <si>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</si>
  <si>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</si>
  <si>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</si>
  <si>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</si>
  <si>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</si>
  <si>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</si>
  <si>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</si>
  <si>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</si>
  <si>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</si>
  <si>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</si>
  <si>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</si>
  <si>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</si>
  <si>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</si>
  <si>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</si>
  <si>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</si>
  <si>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</si>
  <si>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</si>
  <si>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</si>
  <si>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</si>
  <si>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</si>
  <si>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</si>
  <si>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</si>
  <si>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</si>
  <si>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</si>
  <si>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</si>
  <si>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</si>
  <si>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</si>
  <si>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</si>
  <si>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</si>
  <si>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</si>
  <si>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</si>
  <si>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</si>
  <si>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</si>
  <si>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</si>
  <si>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</si>
  <si>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</si>
  <si>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</si>
  <si>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</si>
  <si>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</si>
  <si>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</si>
  <si>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</si>
  <si>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</si>
  <si>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</si>
  <si>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</si>
  <si>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</si>
  <si>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</si>
  <si>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</si>
  <si>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</si>
  <si>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</si>
  <si>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</si>
  <si>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</si>
  <si>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</si>
  <si>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</si>
  <si>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</si>
  <si>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</si>
  <si>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</si>
  <si>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</si>
  <si>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</si>
  <si>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</si>
  <si>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</si>
  <si>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</si>
  <si>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</si>
  <si>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</si>
  <si>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</si>
  <si>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</si>
  <si>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</si>
  <si>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</si>
  <si>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</si>
  <si>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</si>
  <si>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</si>
  <si>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</si>
  <si>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</si>
  <si>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</si>
  <si>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</si>
  <si>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</si>
  <si>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</si>
  <si>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</si>
  <si>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</si>
  <si>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</si>
  <si>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</si>
  <si>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</si>
  <si>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</si>
  <si>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</si>
  <si>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</si>
  <si>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</si>
  <si>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</si>
  <si>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</si>
  <si>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</si>
  <si>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</si>
  <si>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</si>
  <si>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</si>
  <si>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</si>
  <si>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</si>
  <si>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</si>
  <si>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</si>
  <si>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</si>
  <si>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</si>
  <si>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</si>
  <si>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</si>
  <si>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</si>
  <si>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</si>
  <si>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</si>
  <si>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</si>
  <si>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</si>
  <si>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</si>
  <si>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</si>
  <si>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</si>
  <si>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</si>
  <si>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</si>
  <si>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</si>
  <si>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</si>
  <si>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</si>
  <si>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</si>
  <si>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</si>
  <si>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</si>
  <si>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</si>
  <si>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</si>
  <si>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</si>
  <si>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</si>
  <si>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</si>
  <si>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</si>
  <si>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</si>
  <si>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</si>
  <si>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</si>
  <si>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</si>
  <si>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</si>
  <si>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</si>
  <si>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</si>
  <si>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</si>
  <si>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</si>
  <si>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</si>
  <si>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</si>
  <si>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</si>
  <si>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</si>
  <si>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</si>
  <si>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</si>
  <si>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</si>
  <si>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</si>
  <si>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</si>
  <si>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</si>
  <si>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</si>
  <si>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</si>
  <si>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</si>
  <si>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</si>
  <si>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</si>
  <si>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</si>
  <si>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</si>
  <si>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</si>
  <si>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</si>
  <si>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</si>
  <si>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</si>
  <si>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</si>
  <si>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</si>
  <si>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</si>
  <si>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</si>
  <si>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</si>
  <si>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</si>
  <si>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</si>
  <si>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</si>
  <si>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</si>
  <si>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</si>
  <si>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</si>
  <si>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</si>
  <si>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</si>
  <si>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</si>
  <si>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</si>
  <si>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</si>
  <si>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</si>
  <si>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</si>
  <si>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</si>
  <si>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</si>
  <si>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</si>
  <si>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</si>
  <si>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</si>
  <si>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</si>
  <si>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</si>
  <si>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</si>
  <si>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</si>
  <si>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</si>
  <si>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</si>
  <si>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</si>
  <si>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</si>
  <si>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</si>
  <si>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</si>
  <si>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</si>
  <si>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</si>
  <si>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</si>
  <si>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</si>
  <si>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</si>
  <si>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</si>
  <si>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</si>
  <si>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</si>
  <si>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</si>
  <si>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</si>
  <si>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</si>
  <si>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</si>
  <si>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</si>
  <si>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</si>
  <si>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</si>
  <si>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</si>
  <si>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</si>
  <si>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</si>
  <si>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</si>
  <si>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</si>
  <si>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</si>
  <si>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</si>
  <si>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</si>
  <si>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</si>
  <si>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</si>
  <si>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</si>
  <si>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</si>
  <si>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</si>
  <si>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</si>
  <si>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</si>
  <si>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</si>
  <si>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</si>
  <si>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</si>
  <si>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</si>
  <si>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</si>
  <si>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</si>
  <si>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</si>
  <si>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</si>
  <si>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</si>
  <si>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</si>
  <si>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</si>
  <si>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</si>
  <si>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</si>
  <si>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</si>
  <si>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</si>
  <si>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</si>
  <si>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</si>
  <si>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</si>
  <si>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</si>
  <si>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</si>
  <si>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</si>
  <si>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</si>
  <si>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</si>
  <si>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</si>
  <si>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</si>
  <si>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</si>
  <si>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</si>
  <si>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</si>
  <si>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</si>
  <si>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</si>
  <si>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</si>
  <si>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</si>
  <si>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</si>
  <si>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</si>
  <si>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</si>
  <si>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</si>
  <si>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</si>
  <si>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</si>
  <si>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</si>
  <si>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</si>
  <si>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</si>
  <si>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</si>
  <si>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</si>
  <si>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</si>
  <si>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</si>
  <si>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</si>
  <si>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</si>
  <si>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</si>
  <si>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</si>
  <si>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</si>
  <si>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</si>
  <si>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</si>
  <si>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</si>
  <si>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</si>
  <si>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</si>
  <si>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</si>
  <si>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</si>
  <si>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</si>
  <si>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</si>
  <si>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</si>
  <si>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</si>
  <si>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</si>
  <si>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</si>
  <si>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</si>
  <si>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</si>
  <si>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</si>
  <si>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</si>
  <si>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</si>
  <si>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</si>
  <si>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</si>
  <si>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</si>
  <si>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</si>
  <si>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</si>
  <si>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</si>
  <si>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</si>
  <si>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</si>
  <si>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</si>
  <si>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</si>
  <si>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</si>
  <si>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</si>
  <si>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</si>
  <si>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</si>
  <si>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</si>
  <si>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</si>
  <si>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</si>
  <si>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</si>
  <si>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</si>
  <si>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</si>
  <si>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</si>
  <si>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</si>
  <si>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</si>
  <si>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</si>
  <si>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</si>
  <si>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</si>
  <si>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</si>
  <si>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</si>
  <si>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</si>
  <si>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</si>
  <si>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</si>
  <si>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</si>
  <si>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</si>
  <si>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</si>
  <si>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</si>
  <si>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</si>
  <si>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</si>
  <si>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</si>
  <si>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</si>
  <si>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</si>
  <si>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</si>
  <si>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</si>
  <si>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</si>
  <si>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</si>
  <si>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</si>
  <si>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</si>
  <si>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</si>
  <si>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</si>
  <si>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</si>
  <si>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</si>
  <si>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</si>
  <si>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</si>
  <si>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</si>
  <si>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</si>
  <si>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</si>
  <si>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</si>
  <si>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</si>
  <si>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</si>
  <si>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</si>
  <si>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</si>
  <si>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</si>
  <si>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</si>
  <si>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</si>
  <si>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</si>
  <si>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</si>
  <si>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</si>
  <si>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</si>
  <si>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</si>
  <si>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</si>
  <si>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</si>
  <si>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</si>
  <si>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</si>
  <si>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</si>
  <si>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</si>
  <si>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</si>
  <si>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</si>
  <si>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</si>
  <si>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</si>
  <si>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</si>
  <si>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</si>
  <si>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</si>
  <si>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</si>
  <si>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</si>
  <si>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</si>
  <si>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</si>
  <si>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</si>
  <si>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</si>
  <si>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</si>
  <si>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</si>
  <si>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</si>
  <si>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</si>
  <si>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</si>
  <si>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</si>
  <si>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</si>
  <si>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</si>
  <si>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</si>
  <si>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</si>
  <si>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</si>
  <si>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</si>
  <si>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</si>
  <si>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</si>
  <si>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</si>
  <si>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</si>
  <si>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</si>
  <si>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</si>
  <si>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</si>
  <si>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</si>
  <si>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</si>
  <si>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</si>
  <si>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</si>
  <si>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</si>
  <si>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</si>
  <si>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</si>
  <si>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</si>
  <si>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</si>
  <si>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</si>
  <si>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</si>
  <si>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</si>
  <si>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</si>
  <si>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</si>
  <si>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</si>
  <si>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</si>
  <si>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</si>
  <si>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</si>
  <si>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</si>
  <si>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</si>
  <si>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</si>
  <si>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</si>
  <si>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</si>
  <si>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</si>
  <si>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</si>
  <si>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</si>
  <si>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</si>
  <si>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</si>
  <si>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</si>
  <si>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</si>
  <si>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</si>
  <si>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</si>
  <si>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</si>
  <si>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</si>
  <si>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</si>
  <si>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</si>
  <si>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</si>
  <si>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</si>
  <si>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</si>
  <si>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</si>
  <si>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</si>
  <si>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</si>
  <si>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</si>
  <si>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</si>
  <si>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</si>
  <si>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</si>
  <si>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</si>
  <si>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</si>
  <si>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</si>
  <si>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</si>
  <si>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</si>
  <si>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</si>
  <si>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</si>
  <si>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</si>
  <si>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</si>
  <si>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</si>
  <si>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</si>
  <si>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</si>
  <si>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</si>
  <si>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</si>
  <si>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</si>
  <si>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</si>
  <si>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</si>
  <si>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</si>
  <si>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</si>
  <si>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</si>
  <si>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</si>
  <si>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</si>
  <si>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</si>
  <si>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</si>
  <si>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</si>
  <si>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</si>
  <si>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</si>
  <si>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</si>
  <si>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</si>
  <si>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</si>
  <si>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</si>
  <si>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</si>
  <si>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</si>
  <si>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</si>
  <si>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</si>
  <si>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</si>
  <si>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</si>
  <si>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</si>
  <si>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</si>
  <si>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</si>
  <si>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</si>
  <si>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</si>
  <si>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</si>
  <si>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</si>
  <si>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</si>
  <si>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</si>
  <si>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</si>
  <si>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</si>
  <si>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</si>
  <si>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</si>
  <si>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</si>
  <si>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</si>
  <si>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</si>
  <si>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</si>
  <si>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</si>
  <si>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</si>
  <si>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</si>
  <si>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</si>
  <si>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</si>
  <si>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</si>
  <si>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</si>
  <si>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</si>
  <si>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</si>
  <si>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</si>
  <si>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</si>
  <si>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</si>
  <si>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</si>
  <si>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</si>
  <si>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</si>
  <si>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</si>
  <si>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</si>
  <si>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</si>
  <si>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</si>
  <si>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</si>
  <si>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</si>
  <si>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</si>
  <si>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</si>
  <si>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</si>
  <si>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</si>
  <si>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</si>
  <si>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</si>
  <si>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</si>
  <si>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</si>
  <si>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</si>
  <si>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</si>
  <si>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</si>
  <si>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</si>
  <si>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</si>
  <si>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</si>
  <si>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</si>
  <si>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</si>
  <si>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</si>
  <si>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</si>
  <si>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</si>
  <si>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</si>
  <si>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</si>
  <si>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</si>
  <si>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</si>
  <si>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</si>
  <si>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</si>
  <si>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</si>
  <si>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</si>
  <si>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</si>
  <si>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</si>
  <si>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</si>
  <si>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</si>
  <si>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</si>
  <si>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</si>
  <si>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</si>
  <si>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</si>
  <si>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</si>
  <si>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</si>
  <si>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</si>
  <si>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</si>
  <si>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</si>
  <si>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</si>
  <si>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</si>
  <si>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</si>
  <si>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</si>
  <si>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</si>
  <si>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</si>
  <si>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</si>
  <si>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</si>
  <si>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</si>
  <si>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</si>
  <si>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</si>
  <si>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</si>
  <si>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</si>
  <si>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</si>
  <si>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</si>
  <si>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</si>
  <si>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</si>
  <si>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</si>
  <si>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</si>
  <si>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</si>
  <si>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</si>
  <si>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</si>
  <si>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</si>
  <si>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</si>
  <si>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</si>
  <si>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</si>
  <si>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</si>
  <si>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</si>
  <si>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</si>
  <si>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</si>
  <si>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</si>
  <si>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</si>
  <si>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</si>
  <si>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</si>
  <si>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</si>
  <si>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</si>
  <si>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</si>
  <si>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</si>
  <si>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</si>
  <si>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</si>
  <si>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</si>
  <si>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</si>
  <si>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</si>
  <si>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</si>
  <si>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</si>
  <si>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</si>
  <si>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</si>
  <si>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</si>
  <si>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</si>
  <si>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</si>
  <si>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</si>
  <si>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</si>
  <si>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</si>
  <si>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</si>
  <si>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</si>
  <si>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</si>
  <si>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</si>
  <si>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</si>
  <si>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</si>
  <si>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</si>
  <si>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</si>
  <si>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</si>
  <si>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</si>
  <si>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</si>
  <si>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</si>
  <si>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</si>
  <si>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</si>
  <si>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</si>
  <si>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</si>
  <si>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</si>
  <si>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</si>
  <si>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</si>
  <si>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</si>
  <si>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</si>
  <si>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</si>
  <si>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</si>
  <si>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</si>
  <si>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</si>
  <si>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</si>
  <si>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</si>
  <si>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</si>
  <si>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</si>
  <si>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</si>
  <si>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</si>
  <si>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</si>
  <si>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</si>
  <si>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</si>
  <si>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</si>
  <si>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</si>
  <si>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</si>
  <si>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</si>
  <si>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</si>
  <si>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</si>
  <si>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</si>
  <si>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</si>
  <si>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</si>
  <si>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</si>
  <si>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</si>
  <si>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</si>
  <si>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</si>
  <si>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</si>
  <si>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</si>
  <si>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</si>
  <si>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</si>
  <si>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</si>
  <si>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</si>
  <si>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</si>
  <si>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</si>
  <si>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</si>
  <si>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</si>
  <si>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</si>
  <si>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</si>
  <si>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</si>
  <si>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</si>
  <si>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</si>
  <si>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</si>
  <si>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</si>
  <si>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</si>
  <si>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</si>
  <si>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</si>
  <si>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</si>
  <si>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</si>
  <si>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</si>
  <si>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</si>
  <si>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</si>
  <si>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</si>
  <si>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</si>
  <si>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</si>
  <si>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</si>
  <si>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</si>
  <si>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</si>
  <si>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</si>
  <si>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</si>
  <si>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</si>
  <si>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</si>
  <si>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</si>
  <si>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</si>
  <si>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</si>
  <si>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</si>
  <si>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</si>
  <si>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</si>
  <si>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</si>
  <si>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</si>
  <si>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</si>
  <si>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</si>
  <si>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</si>
  <si>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</si>
  <si>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</si>
  <si>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</si>
  <si>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</si>
  <si>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</si>
  <si>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</si>
  <si>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</si>
  <si>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</si>
  <si>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</si>
  <si>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</si>
  <si>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</si>
  <si>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</si>
  <si>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</si>
  <si>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</si>
  <si>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</si>
  <si>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</si>
  <si>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</si>
  <si>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</si>
  <si>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</si>
  <si>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</si>
  <si>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</si>
  <si>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</si>
  <si>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</si>
  <si>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</si>
  <si>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</si>
  <si>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</si>
  <si>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</si>
  <si>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</si>
  <si>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</si>
  <si>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</si>
  <si>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</si>
  <si>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</si>
  <si>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</si>
  <si>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</si>
  <si>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</si>
  <si>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</si>
  <si>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</si>
  <si>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</si>
  <si>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</si>
  <si>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</si>
  <si>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</si>
  <si>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</si>
  <si>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</si>
  <si>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</si>
  <si>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</si>
  <si>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</si>
  <si>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</si>
  <si>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</si>
  <si>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</si>
  <si>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</si>
  <si>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</si>
  <si>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</si>
  <si>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</si>
  <si>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</si>
  <si>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</si>
  <si>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</si>
  <si>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</si>
  <si>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</si>
  <si>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</si>
  <si>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</si>
  <si>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</si>
  <si>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</si>
  <si>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</si>
  <si>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</si>
  <si>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</si>
  <si>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</si>
  <si>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</si>
  <si>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</si>
  <si>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</si>
  <si>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</si>
  <si>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</si>
  <si>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</si>
  <si>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</si>
  <si>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</si>
  <si>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</si>
  <si>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</si>
  <si>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</si>
  <si>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</si>
  <si>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</si>
  <si>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</si>
  <si>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</si>
  <si>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</si>
  <si>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</si>
  <si>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</si>
  <si>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</si>
  <si>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</si>
  <si>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</si>
  <si>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</si>
  <si>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</si>
  <si>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</si>
  <si>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</si>
  <si>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</si>
  <si>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</si>
  <si>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</si>
  <si>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</si>
  <si>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</si>
  <si>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</si>
  <si>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</si>
  <si>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</si>
  <si>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</si>
  <si>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</si>
  <si>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</si>
  <si>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</si>
  <si>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</si>
  <si>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</si>
  <si>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</si>
  <si>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</si>
  <si>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</si>
  <si>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</si>
  <si>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</si>
  <si>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</si>
  <si>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</si>
  <si>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</si>
  <si>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</si>
  <si>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</si>
  <si>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</si>
  <si>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</si>
  <si>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</si>
  <si>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</si>
  <si>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</si>
  <si>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</si>
  <si>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</si>
  <si>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</si>
  <si>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</si>
  <si>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</si>
  <si>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</si>
  <si>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</si>
  <si>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</si>
  <si>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</si>
  <si>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</si>
  <si>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</si>
  <si>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</si>
  <si>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</si>
  <si>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</si>
  <si>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</si>
  <si>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</si>
  <si>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</si>
  <si>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</si>
  <si>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</si>
  <si>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</si>
  <si>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</si>
  <si>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</si>
  <si>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</si>
  <si>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</si>
  <si>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</si>
  <si>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</si>
  <si>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</si>
  <si>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</si>
  <si>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</si>
  <si>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</si>
  <si>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</si>
  <si>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</si>
  <si>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</si>
  <si>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</si>
  <si>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</si>
  <si>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</si>
  <si>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</si>
  <si>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</si>
  <si>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</si>
  <si>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</si>
  <si>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</si>
  <si>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</si>
  <si>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</si>
  <si>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</si>
  <si>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</si>
  <si>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</si>
  <si>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</si>
  <si>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</si>
  <si>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</si>
  <si>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</si>
  <si>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</si>
  <si>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</si>
  <si>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</si>
  <si>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</si>
  <si>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</si>
  <si>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</si>
  <si>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</si>
  <si>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</si>
  <si>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</si>
  <si>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</si>
  <si>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</si>
  <si>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</si>
  <si>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</si>
  <si>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</si>
  <si>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</si>
  <si>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</si>
  <si>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</si>
  <si>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</si>
  <si>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</si>
  <si>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</si>
  <si>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</si>
  <si>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</si>
  <si>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</si>
  <si>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</si>
  <si>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</si>
  <si>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</si>
  <si>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</si>
  <si>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</si>
  <si>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</si>
  <si>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</si>
  <si>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</si>
  <si>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</si>
  <si>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</si>
  <si>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</si>
  <si>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</si>
  <si>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</si>
  <si>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</si>
  <si>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</si>
  <si>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</si>
  <si>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</si>
  <si>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</si>
  <si>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</si>
  <si>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</si>
  <si>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</si>
  <si>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</si>
  <si>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</si>
  <si>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</si>
  <si>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</si>
  <si>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</si>
  <si>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</si>
  <si>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</si>
  <si>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</si>
  <si>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</si>
  <si>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</si>
  <si>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</si>
  <si>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</si>
  <si>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</si>
  <si>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</si>
  <si>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</si>
  <si>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</si>
  <si>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</si>
  <si>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</si>
  <si>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</si>
  <si>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</si>
  <si>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</si>
  <si>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</si>
  <si>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</si>
  <si>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</si>
  <si>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</si>
  <si>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</si>
  <si>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</si>
  <si>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</si>
  <si>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</si>
  <si>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</si>
  <si>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</si>
  <si>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</si>
  <si>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</si>
  <si>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</si>
  <si>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</si>
  <si>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</si>
  <si>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</si>
  <si>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</si>
  <si>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</si>
  <si>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</si>
  <si>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</si>
  <si>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</si>
  <si>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</si>
  <si>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</si>
  <si>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</si>
  <si>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</si>
  <si>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</si>
  <si>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</si>
  <si>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</si>
  <si>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</si>
  <si>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</si>
  <si>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</si>
  <si>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</si>
  <si>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</si>
  <si>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</si>
  <si>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</si>
  <si>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</si>
  <si>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</si>
  <si>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</si>
  <si>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</si>
  <si>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</si>
  <si>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</si>
  <si>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</si>
  <si>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</si>
  <si>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</si>
  <si>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</si>
  <si>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</si>
  <si>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</si>
  <si>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</si>
  <si>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</si>
  <si>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</si>
  <si>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</si>
  <si>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</si>
  <si>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</si>
  <si>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</si>
  <si>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</si>
  <si>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</si>
  <si>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</si>
  <si>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</si>
  <si>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</si>
  <si>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</si>
  <si>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</si>
  <si>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</si>
  <si>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</si>
  <si>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</si>
  <si>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</si>
  <si>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</si>
  <si>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</si>
  <si>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</si>
  <si>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</si>
  <si>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</si>
  <si>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</si>
  <si>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</si>
  <si>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</si>
  <si>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</si>
  <si>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</si>
  <si>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</si>
  <si>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</si>
  <si>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</si>
  <si>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</si>
  <si>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</si>
  <si>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</si>
  <si>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</si>
  <si>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</si>
  <si>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</si>
  <si>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</si>
  <si>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</si>
  <si>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</si>
  <si>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</si>
  <si>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</si>
  <si>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</si>
  <si>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</si>
  <si>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</si>
  <si>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</si>
  <si>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</si>
  <si>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</si>
  <si>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</si>
  <si>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</si>
  <si>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</si>
  <si>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</si>
  <si>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</si>
  <si>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</si>
  <si>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</si>
  <si>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</si>
  <si>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</si>
  <si>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</si>
  <si>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</si>
  <si>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</si>
  <si>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</si>
  <si>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</si>
  <si>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</si>
  <si>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</si>
  <si>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</si>
  <si>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</si>
  <si>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</si>
  <si>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</si>
  <si>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</si>
  <si>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</si>
  <si>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</si>
  <si>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</si>
  <si>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</si>
  <si>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</si>
  <si>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</si>
  <si>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</si>
  <si>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</si>
  <si>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</si>
  <si>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</si>
  <si>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</si>
  <si>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</si>
  <si>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</si>
  <si>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</si>
  <si>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</si>
  <si>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</si>
  <si>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</si>
  <si>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</si>
  <si>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</si>
  <si>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</si>
  <si>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</si>
  <si>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</si>
  <si>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</si>
  <si>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</si>
  <si>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</si>
  <si>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</si>
  <si>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</si>
  <si>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</si>
  <si>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</si>
  <si>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</si>
  <si>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</si>
  <si>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</si>
  <si>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</si>
  <si>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</si>
  <si>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</si>
  <si>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</si>
  <si>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</si>
  <si>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</si>
  <si>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</si>
  <si>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</si>
  <si>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</si>
  <si>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</si>
  <si>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</si>
  <si>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</si>
  <si>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</si>
  <si>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</si>
  <si>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</si>
  <si>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</si>
  <si>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</si>
  <si>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</si>
  <si>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</si>
  <si>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</si>
  <si>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</si>
  <si>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</si>
  <si>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</si>
  <si>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</si>
  <si>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</si>
  <si>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</si>
  <si>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</si>
  <si>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</si>
  <si>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</si>
  <si>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</si>
  <si>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</si>
  <si>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</si>
  <si>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</si>
  <si>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</si>
  <si>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</si>
  <si>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</si>
  <si>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</si>
  <si>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</si>
  <si>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</si>
  <si>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</si>
  <si>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</si>
  <si>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</si>
  <si>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</si>
  <si>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</si>
  <si>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</si>
  <si>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</si>
  <si>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</si>
  <si>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</si>
  <si>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</si>
  <si>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</si>
  <si>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</si>
  <si>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</si>
  <si>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</si>
  <si>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</si>
  <si>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</si>
  <si>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</si>
  <si>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</si>
  <si>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</si>
  <si>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</si>
  <si>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</si>
  <si>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</si>
  <si>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</si>
  <si>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</si>
  <si>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</si>
  <si>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</si>
  <si>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</si>
  <si>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</si>
  <si>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</si>
  <si>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</si>
  <si>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</si>
  <si>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</si>
  <si>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</si>
  <si>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</si>
  <si>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</si>
  <si>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</si>
  <si>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</si>
  <si>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</si>
  <si>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</si>
  <si>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</si>
  <si>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</si>
  <si>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</si>
  <si>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</si>
  <si>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</si>
  <si>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</si>
  <si>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</si>
  <si>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</si>
  <si>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</si>
  <si>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</si>
  <si>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</si>
  <si>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</si>
  <si>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</si>
  <si>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</si>
  <si>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</si>
  <si>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</si>
  <si>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</si>
  <si>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</si>
  <si>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</si>
  <si>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</si>
  <si>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</si>
  <si>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</si>
  <si>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</si>
  <si>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</si>
  <si>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</si>
  <si>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</si>
  <si>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</si>
  <si>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</si>
  <si>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</si>
  <si>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</si>
  <si>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</si>
  <si>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</si>
  <si>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</si>
  <si>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</si>
  <si>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</si>
  <si>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</si>
  <si>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</si>
  <si>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</si>
  <si>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</si>
  <si>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</si>
  <si>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</si>
  <si>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</si>
  <si>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</si>
  <si>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</si>
  <si>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</si>
  <si>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</si>
  <si>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</si>
  <si>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</si>
  <si>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</si>
  <si>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</si>
  <si>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</si>
  <si>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</si>
  <si>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</si>
  <si>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</si>
  <si>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</si>
  <si>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</si>
  <si>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</si>
  <si>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</si>
  <si>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</si>
  <si>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</si>
  <si>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</si>
  <si>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</si>
  <si>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</si>
  <si>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</si>
  <si>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</si>
  <si>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</si>
  <si>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</si>
  <si>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</si>
  <si>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</si>
  <si>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</si>
  <si>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</si>
  <si>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</si>
  <si>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</si>
  <si>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</si>
  <si>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</si>
  <si>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</si>
  <si>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</si>
  <si>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</si>
  <si>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</si>
  <si>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</si>
  <si>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</si>
  <si>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</si>
  <si>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</si>
  <si>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</si>
  <si>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</si>
  <si>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</si>
  <si>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</si>
  <si>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</si>
  <si>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</si>
  <si>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</si>
  <si>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</si>
  <si>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</si>
  <si>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</si>
  <si>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</si>
  <si>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</si>
  <si>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</si>
  <si>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</si>
  <si>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</si>
  <si>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</si>
  <si>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</si>
  <si>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</si>
  <si>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</si>
  <si>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</si>
  <si>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</si>
  <si>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</si>
  <si>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</si>
  <si>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</si>
  <si>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</si>
  <si>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</si>
  <si>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</si>
  <si>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</si>
  <si>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</si>
  <si>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</si>
  <si>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</si>
  <si>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</si>
  <si>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</si>
  <si>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</si>
  <si>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</si>
  <si>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</si>
  <si>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</si>
  <si>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</si>
  <si>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</si>
  <si>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</si>
  <si>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</si>
  <si>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</si>
  <si>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</si>
  <si>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</si>
  <si>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</si>
  <si>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</si>
  <si>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</si>
  <si>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</si>
  <si>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</si>
  <si>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</si>
  <si>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</si>
  <si>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</si>
  <si>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</si>
  <si>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</si>
  <si>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</si>
  <si>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</si>
  <si>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</si>
  <si>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</si>
  <si>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</si>
  <si>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</si>
  <si>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</si>
  <si>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</si>
  <si>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</si>
  <si>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</si>
  <si>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</si>
  <si>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</si>
  <si>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</si>
  <si>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</si>
  <si>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</si>
  <si>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</si>
  <si>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</si>
  <si>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</si>
  <si>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</si>
  <si>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</si>
  <si>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</si>
  <si>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</si>
  <si>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</si>
  <si>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</si>
  <si>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</si>
  <si>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</si>
  <si>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</si>
  <si>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</si>
  <si>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</si>
  <si>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</si>
  <si>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</si>
  <si>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</si>
  <si>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</si>
  <si>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</si>
  <si>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</si>
  <si>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</si>
  <si>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</si>
  <si>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</si>
  <si>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</si>
  <si>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</si>
  <si>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</si>
  <si>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</si>
  <si>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</si>
  <si>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</si>
  <si>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</si>
  <si>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</si>
  <si>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</si>
  <si>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</si>
  <si>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</si>
  <si>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</si>
  <si>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</si>
  <si>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</si>
  <si>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</si>
  <si>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</si>
  <si>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</si>
  <si>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</si>
  <si>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</si>
  <si>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</si>
  <si>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</si>
  <si>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</si>
  <si>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</si>
  <si>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</si>
  <si>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</si>
  <si>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</si>
  <si>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</si>
  <si>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</si>
  <si>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</si>
  <si>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</si>
  <si>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</si>
  <si>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</si>
  <si>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</si>
  <si>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</si>
  <si>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</si>
  <si>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</si>
  <si>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</si>
  <si>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</si>
  <si>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</si>
  <si>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</si>
  <si>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</si>
  <si>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</si>
  <si>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</si>
  <si>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</si>
  <si>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</si>
  <si>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</si>
  <si>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</si>
  <si>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</si>
  <si>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</si>
  <si>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</si>
  <si>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</si>
  <si>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</si>
  <si>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</si>
  <si>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</si>
  <si>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</si>
  <si>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</si>
  <si>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</si>
  <si>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</si>
  <si>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</si>
  <si>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</si>
  <si>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</si>
  <si>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</si>
  <si>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</si>
  <si>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</si>
  <si>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</si>
  <si>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</si>
  <si>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</si>
  <si>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</si>
  <si>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</si>
  <si>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</si>
  <si>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</si>
  <si>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</si>
  <si>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</si>
  <si>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</si>
  <si>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</si>
  <si>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</si>
  <si>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</si>
  <si>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</si>
  <si>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</si>
  <si>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</si>
  <si>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</si>
  <si>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</si>
  <si>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</si>
  <si>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</si>
  <si>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</si>
  <si>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</si>
  <si>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</si>
  <si>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</si>
  <si>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</si>
  <si>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</si>
  <si>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</si>
  <si>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</si>
  <si>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</si>
  <si>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</si>
  <si>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</si>
  <si>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</si>
  <si>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</si>
  <si>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</si>
  <si>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</si>
  <si>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</si>
  <si>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</si>
  <si>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</si>
  <si>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</si>
  <si>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</si>
  <si>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</si>
  <si>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</si>
  <si>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</si>
  <si>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</si>
  <si>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</si>
  <si>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</si>
  <si>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</si>
  <si>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</si>
  <si>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</si>
  <si>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</si>
  <si>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</si>
  <si>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</si>
  <si>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</si>
  <si>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</si>
  <si>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</si>
  <si>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</si>
  <si>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</si>
  <si>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</si>
  <si>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</si>
  <si>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</si>
  <si>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</si>
  <si>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</si>
  <si>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</si>
  <si>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</si>
  <si>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</si>
  <si>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</si>
  <si>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</si>
  <si>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</si>
  <si>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</si>
  <si>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</si>
  <si>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</si>
  <si>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</si>
  <si>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</si>
  <si>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</si>
  <si>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</si>
  <si>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</si>
  <si>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</si>
  <si>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</si>
  <si>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</si>
  <si>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</si>
  <si>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</si>
  <si>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</si>
  <si>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</si>
  <si>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</si>
  <si>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</si>
  <si>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</si>
  <si>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</si>
  <si>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</si>
  <si>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</si>
  <si>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</si>
  <si>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</si>
  <si>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</si>
  <si>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</si>
  <si>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</si>
  <si>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</si>
  <si>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</si>
  <si>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</si>
  <si>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</si>
  <si>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</si>
  <si>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</si>
  <si>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</si>
  <si>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</si>
  <si>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</si>
  <si>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</si>
  <si>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</si>
  <si>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</si>
  <si>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</si>
  <si>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</si>
  <si>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</si>
  <si>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</si>
  <si>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</si>
  <si>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</si>
  <si>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</si>
  <si>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</si>
  <si>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</si>
  <si>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</si>
  <si>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</si>
  <si>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</si>
  <si>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</si>
  <si>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</si>
  <si>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</si>
  <si>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</si>
  <si>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</si>
  <si>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</si>
  <si>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</si>
  <si>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</si>
  <si>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</si>
  <si>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</si>
  <si>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</si>
  <si>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</si>
  <si>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</si>
  <si>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</si>
  <si>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</si>
  <si>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</si>
  <si>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</si>
  <si>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</si>
  <si>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</si>
  <si>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</si>
  <si>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</si>
  <si>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</si>
  <si>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</si>
  <si>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</si>
  <si>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</si>
  <si>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</si>
  <si>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</si>
  <si>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</si>
  <si>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</si>
  <si>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</si>
  <si>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</si>
  <si>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</si>
  <si>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</si>
  <si>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</si>
  <si>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</si>
  <si>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</si>
  <si>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</si>
  <si>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</si>
  <si>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</si>
  <si>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</si>
  <si>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</si>
  <si>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</si>
  <si>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</si>
  <si>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</si>
  <si>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</si>
  <si>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</si>
  <si>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</si>
  <si>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</si>
  <si>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</si>
  <si>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</si>
  <si>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</si>
  <si>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</si>
  <si>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</si>
  <si>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</si>
  <si>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</si>
  <si>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</si>
  <si>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</si>
  <si>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</si>
  <si>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</si>
  <si>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</si>
  <si>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</si>
  <si>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</si>
  <si>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</si>
  <si>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</si>
  <si>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</si>
  <si>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</si>
  <si>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</si>
  <si>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</si>
  <si>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</si>
  <si>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</si>
  <si>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</si>
  <si>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</si>
  <si>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</si>
  <si>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</si>
  <si>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</si>
  <si>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</si>
  <si>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</si>
  <si>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</si>
  <si>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</si>
  <si>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</si>
  <si>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</si>
  <si>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</si>
  <si>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</si>
  <si>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</si>
  <si>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</si>
  <si>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</si>
  <si>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</si>
  <si>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</si>
  <si>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</si>
  <si>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</si>
  <si>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</si>
  <si>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</si>
  <si>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</si>
  <si>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</si>
  <si>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</si>
  <si>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</si>
  <si>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</si>
  <si>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</si>
  <si>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</si>
  <si>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</si>
  <si>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</si>
  <si>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</si>
  <si>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</si>
  <si>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</si>
  <si>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</si>
  <si>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</si>
  <si>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</si>
  <si>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</si>
  <si>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</si>
  <si>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</si>
  <si>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</si>
  <si>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</si>
  <si>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</si>
  <si>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</si>
  <si>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</si>
  <si>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</si>
  <si>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</si>
  <si>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</si>
  <si>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</si>
  <si>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</si>
  <si>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</si>
  <si>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</si>
  <si>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</si>
  <si>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</si>
  <si>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</si>
  <si>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</si>
  <si>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</si>
  <si>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</si>
  <si>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</si>
  <si>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</si>
  <si>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</si>
  <si>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</si>
  <si>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</si>
  <si>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</si>
  <si>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</si>
  <si>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</si>
  <si>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</si>
  <si>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</si>
  <si>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</si>
  <si>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</si>
  <si>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</si>
  <si>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</si>
  <si>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</si>
  <si>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</si>
  <si>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</si>
  <si>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</si>
  <si>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</si>
  <si>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</si>
  <si>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</si>
  <si>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</si>
  <si>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</si>
  <si>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</si>
  <si>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</si>
  <si>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</si>
  <si>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</si>
  <si>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</si>
  <si>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</si>
  <si>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</si>
  <si>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</si>
  <si>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</si>
  <si>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</si>
  <si>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</si>
  <si>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</si>
  <si>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</si>
  <si>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</si>
  <si>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</si>
  <si>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</si>
  <si>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</si>
  <si>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</si>
  <si>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</si>
  <si>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</si>
  <si>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</si>
  <si>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</si>
  <si>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</si>
  <si>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</si>
  <si>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</si>
  <si>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</si>
  <si>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</si>
  <si>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</si>
  <si>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</si>
  <si>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</si>
  <si>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</si>
  <si>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</si>
  <si>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</si>
  <si>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</si>
  <si>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</si>
  <si>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</si>
  <si>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</si>
  <si>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</si>
  <si>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</si>
  <si>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</si>
  <si>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</si>
  <si>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</si>
  <si>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</si>
  <si>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</si>
  <si>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</si>
  <si>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</si>
  <si>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</si>
  <si>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</si>
  <si>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</si>
  <si>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</si>
  <si>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</si>
  <si>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</si>
  <si>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</si>
  <si>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</si>
  <si>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</si>
  <si>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</si>
  <si>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</si>
  <si>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</si>
  <si>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</si>
  <si>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</si>
  <si>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</si>
  <si>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</si>
  <si>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</si>
  <si>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</si>
  <si>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</si>
  <si>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</si>
  <si>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</si>
  <si>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</si>
  <si>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</si>
  <si>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</si>
  <si>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</si>
  <si>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</si>
  <si>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</si>
  <si>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</si>
  <si>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</si>
  <si>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</si>
  <si>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</si>
  <si>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</si>
  <si>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</si>
  <si>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</si>
  <si>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</si>
  <si>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</si>
  <si>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</si>
  <si>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</si>
  <si>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</si>
  <si>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</si>
  <si>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</si>
  <si>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</si>
  <si>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</si>
  <si>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</si>
  <si>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</si>
  <si>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</si>
  <si>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</si>
  <si>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</si>
  <si>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</si>
  <si>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</si>
  <si>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</si>
  <si>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</si>
  <si>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</si>
  <si>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</si>
  <si>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</si>
  <si>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</si>
  <si>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</si>
  <si>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</si>
  <si>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</si>
  <si>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</si>
  <si>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</si>
  <si>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</si>
  <si>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</si>
  <si>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</si>
  <si>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</si>
  <si>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</si>
  <si>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</si>
  <si>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</si>
  <si>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</si>
  <si>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</si>
  <si>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</si>
  <si>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</si>
  <si>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</si>
  <si>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</si>
  <si>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</si>
  <si>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</si>
  <si>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</si>
  <si>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</si>
  <si>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</si>
  <si>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</si>
  <si>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</si>
  <si>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</si>
  <si>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</si>
  <si>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</si>
  <si>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</si>
  <si>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</si>
  <si>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</si>
  <si>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</si>
  <si>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</si>
  <si>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</si>
  <si>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</si>
  <si>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</si>
  <si>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</si>
  <si>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</si>
  <si>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</si>
  <si>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</si>
  <si>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</si>
  <si>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</si>
  <si>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</si>
  <si>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</si>
  <si>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</si>
  <si>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</si>
  <si>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</si>
  <si>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</si>
  <si>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</si>
  <si>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</si>
  <si>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</si>
  <si>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</si>
  <si>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</si>
  <si>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</si>
  <si>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</si>
  <si>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</si>
  <si>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</si>
  <si>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</si>
  <si>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</si>
  <si>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</si>
  <si>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</si>
  <si>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</si>
  <si>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</si>
  <si>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</si>
  <si>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</si>
  <si>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</si>
  <si>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</si>
  <si>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</si>
  <si>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</si>
  <si>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</si>
  <si>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</si>
  <si>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</si>
  <si>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</si>
  <si>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</si>
  <si>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</si>
  <si>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</si>
  <si>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</si>
  <si>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</si>
  <si>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</si>
  <si>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</si>
  <si>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</si>
  <si>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</si>
  <si>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</si>
  <si>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</si>
  <si>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</si>
  <si>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</si>
  <si>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</si>
  <si>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</si>
  <si>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</si>
  <si>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</si>
  <si>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</si>
  <si>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</si>
  <si>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</si>
  <si>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</si>
  <si>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</si>
  <si>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</si>
  <si>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</si>
  <si>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</si>
  <si>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</si>
  <si>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</si>
  <si>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</si>
  <si>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</si>
  <si>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</si>
  <si>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</si>
  <si>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</si>
  <si>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</si>
  <si>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</si>
  <si>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</si>
  <si>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</si>
  <si>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</si>
  <si>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</si>
  <si>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</si>
  <si>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</si>
  <si>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</si>
  <si>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</si>
  <si>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</si>
  <si>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</si>
  <si>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</si>
  <si>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</si>
  <si>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</si>
  <si>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</si>
  <si>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</si>
  <si>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</si>
  <si>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</si>
  <si>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</si>
  <si>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</si>
  <si>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</si>
  <si>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</si>
  <si>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</si>
  <si>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</si>
  <si>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</si>
  <si>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</si>
  <si>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</si>
  <si>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</si>
  <si>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</si>
  <si>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</si>
  <si>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</si>
  <si>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</si>
  <si>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</si>
  <si>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</si>
  <si>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</si>
  <si>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</si>
  <si>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</si>
  <si>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</si>
  <si>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</si>
  <si>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</si>
  <si>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</si>
  <si>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</si>
  <si>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</si>
  <si>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</si>
  <si>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</si>
  <si>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</si>
  <si>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</si>
  <si>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</si>
  <si>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</si>
  <si>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</si>
  <si>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</si>
  <si>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</si>
  <si>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</si>
  <si>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</si>
  <si>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</si>
  <si>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</si>
  <si>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</si>
  <si>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</si>
  <si>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</si>
  <si>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</si>
  <si>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</si>
  <si>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</si>
  <si>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</si>
  <si>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</si>
  <si>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</si>
  <si>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</si>
  <si>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</si>
  <si>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</si>
  <si>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</si>
  <si>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</si>
  <si>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</si>
  <si>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</si>
  <si>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</si>
  <si>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</si>
  <si>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</si>
  <si>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</si>
  <si>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</si>
  <si>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</si>
  <si>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</si>
  <si>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</si>
  <si>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</si>
  <si>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</si>
  <si>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</si>
  <si>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</si>
  <si>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</si>
  <si>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</si>
  <si>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</si>
  <si>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</si>
  <si>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</si>
  <si>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</si>
  <si>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</si>
  <si>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</si>
  <si>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</si>
  <si>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</si>
  <si>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</si>
  <si>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</si>
  <si>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</si>
  <si>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</si>
  <si>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</si>
  <si>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</si>
  <si>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</si>
  <si>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</si>
  <si>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</si>
  <si>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</si>
  <si>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</si>
  <si>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</si>
  <si>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</si>
  <si>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</si>
  <si>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</si>
  <si>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</si>
  <si>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</si>
  <si>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</si>
  <si>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</si>
  <si>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</si>
  <si>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</si>
  <si>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</si>
  <si>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</si>
  <si>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</si>
  <si>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</si>
  <si>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</si>
  <si>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</si>
  <si>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</si>
  <si>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</si>
  <si>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</si>
  <si>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</si>
  <si>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</si>
  <si>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</si>
  <si>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</si>
  <si>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</si>
  <si>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</si>
  <si>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</si>
  <si>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</si>
  <si>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</si>
  <si>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</si>
  <si>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</si>
  <si>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</si>
  <si>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</si>
  <si>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</si>
  <si>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</si>
  <si>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</si>
  <si>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</si>
  <si>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</si>
  <si>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</si>
  <si>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</si>
  <si>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</si>
  <si>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</si>
  <si>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</si>
  <si>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</si>
  <si>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</si>
  <si>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</si>
  <si>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</si>
  <si>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</si>
  <si>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</si>
  <si>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</si>
  <si>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</si>
  <si>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</si>
  <si>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</si>
  <si>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</si>
  <si>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</si>
  <si>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</si>
  <si>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</si>
  <si>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</si>
  <si>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</si>
  <si>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</si>
  <si>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</si>
  <si>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</si>
  <si>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</si>
  <si>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</si>
  <si>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</si>
  <si>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</si>
  <si>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</si>
  <si>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</si>
  <si>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</si>
  <si>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</si>
  <si>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</si>
  <si>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</si>
  <si>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</si>
  <si>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</si>
  <si>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</si>
  <si>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</si>
  <si>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</si>
  <si>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</si>
  <si>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</si>
  <si>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</si>
  <si>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</si>
  <si>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</si>
  <si>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</si>
  <si>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</si>
  <si>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</si>
  <si>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</si>
  <si>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</si>
  <si>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</si>
  <si>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</si>
  <si>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</si>
  <si>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</si>
  <si>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</si>
  <si>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</si>
  <si>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</si>
  <si>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</si>
  <si>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</si>
  <si>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</si>
  <si>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</si>
  <si>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</si>
  <si>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</si>
  <si>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</si>
  <si>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</si>
  <si>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</si>
  <si>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</si>
  <si>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</si>
  <si>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</si>
  <si>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</si>
  <si>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</si>
  <si>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</si>
  <si>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</si>
  <si>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</si>
  <si>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</si>
  <si>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</si>
  <si>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</si>
  <si>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</si>
  <si>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</si>
  <si>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</si>
  <si>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</si>
  <si>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</si>
  <si>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</si>
  <si>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</si>
  <si>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</si>
  <si>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</si>
  <si>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</si>
  <si>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</si>
  <si>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</si>
  <si>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</si>
  <si>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</si>
  <si>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</si>
  <si>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</si>
  <si>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</si>
  <si>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</si>
  <si>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</si>
  <si>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</si>
  <si>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</si>
  <si>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</si>
  <si>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</si>
  <si>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</si>
  <si>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</si>
  <si>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</si>
  <si>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</si>
  <si>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</si>
  <si>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</si>
  <si>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</si>
  <si>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</si>
  <si>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</si>
  <si>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</si>
  <si>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</si>
  <si>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</si>
  <si>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</si>
  <si>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</si>
  <si>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</si>
  <si>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</si>
  <si>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</si>
  <si>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</si>
  <si>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</si>
  <si>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</si>
  <si>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</si>
  <si>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</si>
  <si>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</si>
  <si>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</si>
  <si>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</si>
  <si>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</si>
  <si>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</si>
  <si>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</si>
  <si>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</si>
  <si>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</si>
  <si>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</si>
  <si>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</si>
  <si>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</si>
  <si>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</si>
  <si>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</si>
  <si>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</si>
  <si>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</si>
  <si>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</si>
  <si>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</si>
  <si>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</si>
  <si>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</si>
  <si>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</si>
  <si>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</si>
  <si>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</si>
  <si>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</si>
  <si>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</si>
  <si>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</si>
  <si>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</si>
  <si>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</si>
  <si>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</si>
  <si>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</si>
  <si>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</si>
  <si>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</si>
  <si>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</si>
  <si>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</si>
  <si>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</si>
  <si>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</si>
  <si>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</si>
  <si>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</si>
  <si>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</si>
  <si>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</si>
  <si>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</si>
  <si>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</si>
  <si>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</si>
  <si>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</si>
  <si>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</si>
  <si>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</si>
  <si>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</si>
  <si>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</si>
  <si>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</si>
  <si>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</si>
  <si>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</si>
  <si>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</si>
  <si>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</si>
  <si>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</si>
  <si>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</si>
  <si>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</si>
  <si>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</si>
  <si>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</si>
  <si>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</si>
  <si>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</si>
  <si>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</si>
  <si>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</si>
  <si>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</si>
  <si>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</si>
  <si>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</si>
  <si>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</si>
  <si>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</si>
  <si>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</si>
  <si>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</si>
  <si>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</si>
  <si>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</si>
  <si>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</si>
  <si>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</si>
  <si>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</si>
  <si>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</si>
  <si>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</si>
  <si>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</si>
  <si>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</si>
  <si>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</si>
  <si>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</si>
  <si>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</si>
  <si>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</si>
  <si>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</si>
  <si>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</si>
  <si>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</si>
  <si>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</si>
  <si>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</si>
  <si>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</si>
  <si>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</si>
  <si>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</si>
  <si>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</si>
  <si>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</si>
  <si>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</si>
  <si>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</si>
  <si>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</si>
  <si>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</si>
  <si>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</si>
  <si>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</si>
  <si>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</si>
  <si>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</si>
  <si>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</si>
  <si>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</si>
  <si>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</si>
  <si>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</si>
  <si>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</si>
  <si>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</si>
  <si>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</si>
  <si>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</si>
  <si>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</si>
  <si>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</si>
  <si>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</si>
  <si>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</si>
  <si>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</si>
  <si>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</si>
  <si>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</si>
  <si>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</si>
  <si>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</si>
  <si>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</si>
  <si>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</si>
  <si>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</si>
  <si>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</si>
  <si>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</si>
  <si>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</si>
  <si>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</si>
  <si>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</si>
  <si>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</si>
  <si>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</si>
  <si>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</si>
  <si>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</si>
  <si>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</si>
  <si>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</si>
  <si>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</si>
  <si>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</si>
  <si>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</si>
  <si>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</si>
  <si>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</si>
  <si>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</si>
  <si>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</si>
  <si>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</si>
  <si>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</si>
  <si>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</si>
  <si>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</si>
  <si>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</si>
  <si>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</si>
  <si>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</si>
  <si>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</si>
  <si>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</si>
  <si>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</si>
  <si>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</si>
  <si>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</si>
  <si>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</si>
  <si>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</si>
  <si>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</si>
  <si>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</si>
  <si>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</si>
  <si>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</si>
  <si>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</si>
  <si>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</si>
  <si>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</si>
  <si>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</si>
  <si>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</si>
  <si>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</si>
  <si>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</si>
  <si>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</si>
  <si>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</si>
  <si>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</si>
  <si>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</si>
  <si>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</si>
  <si>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</si>
  <si>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</si>
  <si>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</si>
  <si>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</si>
  <si>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</si>
  <si>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</si>
  <si>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</si>
  <si>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</si>
  <si>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</si>
  <si>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</si>
  <si>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</si>
  <si>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</si>
  <si>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</si>
  <si>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</si>
  <si>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</si>
  <si>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</si>
  <si>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</si>
  <si>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</si>
  <si>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</si>
  <si>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</si>
  <si>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</si>
  <si>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</si>
  <si>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</si>
  <si>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</si>
  <si>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</si>
  <si>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</si>
  <si>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</si>
  <si>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</si>
  <si>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</si>
  <si>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</si>
  <si>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</si>
  <si>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</si>
  <si>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</si>
  <si>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</si>
  <si>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</si>
  <si>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</si>
  <si>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</si>
  <si>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</si>
  <si>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</si>
  <si>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</si>
  <si>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</si>
  <si>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</si>
  <si>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</si>
  <si>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</si>
  <si>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</si>
  <si>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</si>
  <si>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</si>
  <si>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</si>
  <si>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</si>
  <si>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</si>
  <si>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</si>
  <si>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</si>
  <si>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</si>
  <si>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</si>
  <si>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</si>
  <si>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</si>
  <si>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</si>
  <si>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</si>
  <si>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</si>
  <si>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</si>
  <si>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</si>
  <si>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</si>
  <si>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</si>
  <si>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</si>
  <si>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</si>
  <si>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</si>
  <si>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</si>
  <si>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</si>
  <si>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</si>
  <si>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</si>
  <si>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</si>
  <si>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</si>
  <si>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</si>
  <si>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</si>
  <si>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</si>
  <si>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</si>
  <si>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</si>
  <si>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</si>
  <si>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</si>
  <si>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</si>
  <si>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</si>
  <si>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</si>
  <si>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</si>
  <si>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</si>
  <si>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</si>
  <si>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</si>
  <si>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</si>
  <si>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</si>
  <si>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</si>
  <si>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</si>
  <si>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</si>
  <si>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</si>
  <si>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</si>
  <si>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</si>
  <si>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</si>
  <si>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</si>
  <si>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</si>
  <si>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</si>
  <si>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</si>
  <si>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</si>
  <si>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</si>
  <si>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</si>
  <si>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</si>
  <si>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</si>
  <si>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</si>
  <si>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</si>
  <si>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</si>
  <si>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</si>
  <si>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</si>
  <si>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</si>
  <si>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</si>
  <si>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</si>
  <si>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</si>
  <si>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</si>
  <si>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</si>
  <si>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</si>
  <si>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</si>
  <si>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</si>
  <si>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</si>
  <si>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</si>
  <si>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</si>
  <si>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</si>
  <si>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</si>
  <si>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</si>
  <si>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</si>
  <si>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</si>
  <si>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</si>
  <si>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</si>
  <si>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</si>
  <si>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</si>
  <si>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</si>
  <si>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</si>
  <si>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</si>
  <si>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</si>
  <si>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</si>
  <si>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</si>
  <si>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</si>
  <si>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</si>
  <si>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</si>
  <si>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</si>
  <si>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</si>
  <si>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</si>
  <si>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</si>
  <si>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</si>
  <si>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</si>
  <si>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</si>
  <si>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</si>
  <si>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</si>
  <si>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</si>
  <si>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</si>
  <si>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</si>
  <si>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</si>
  <si>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</si>
  <si>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</si>
  <si>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</si>
  <si>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</si>
  <si>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</si>
  <si>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</si>
  <si>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</si>
  <si>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</si>
  <si>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</si>
  <si>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</si>
  <si>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</si>
  <si>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</si>
  <si>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</si>
  <si>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</si>
  <si>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</si>
  <si>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</si>
  <si>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</si>
  <si>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</si>
  <si>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</si>
  <si>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</si>
  <si>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</si>
  <si>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</si>
  <si>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</si>
  <si>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</si>
  <si>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</si>
  <si>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</si>
  <si>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</si>
  <si>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</si>
  <si>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</si>
  <si>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</si>
  <si>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</si>
  <si>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</si>
  <si>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</si>
  <si>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</si>
  <si>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</si>
  <si>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</si>
  <si>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</si>
  <si>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</si>
  <si>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</si>
  <si>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</si>
  <si>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</si>
  <si>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</si>
  <si>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</si>
  <si>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</si>
  <si>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</si>
  <si>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</si>
  <si>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</si>
  <si>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</si>
  <si>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</si>
  <si>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</si>
  <si>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</si>
  <si>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</si>
  <si>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</si>
  <si>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</si>
  <si>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</si>
  <si>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</si>
  <si>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</si>
  <si>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</si>
  <si>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</si>
  <si>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</si>
  <si>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</si>
  <si>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</si>
  <si>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</si>
  <si>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</si>
  <si>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</si>
  <si>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</si>
  <si>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</si>
  <si>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</si>
  <si>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</si>
  <si>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</si>
  <si>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</si>
  <si>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</si>
  <si>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</si>
  <si>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</si>
  <si>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</si>
  <si>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</si>
  <si>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</si>
  <si>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</si>
  <si>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</si>
  <si>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</si>
  <si>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</si>
  <si>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</si>
  <si>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</si>
  <si>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</si>
  <si>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</si>
  <si>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</si>
  <si>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</si>
  <si>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</si>
  <si>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</si>
  <si>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</si>
  <si>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</si>
  <si>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</si>
  <si>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</si>
  <si>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</si>
  <si>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</si>
  <si>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</si>
  <si>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</si>
  <si>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</si>
  <si>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</si>
  <si>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</si>
  <si>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</si>
  <si>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</si>
  <si>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</si>
  <si>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</si>
  <si>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</si>
  <si>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</si>
  <si>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</si>
  <si>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</si>
  <si>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</si>
  <si>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</si>
  <si>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</si>
  <si>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</si>
  <si>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</si>
  <si>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</si>
  <si>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</si>
  <si>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</si>
  <si>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</si>
  <si>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</si>
  <si>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</si>
  <si>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</si>
  <si>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</si>
  <si>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</si>
  <si>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</si>
  <si>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</si>
  <si>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</si>
  <si>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</si>
  <si>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</si>
  <si>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</si>
  <si>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</si>
  <si>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</si>
  <si>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</si>
  <si>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</si>
  <si>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</si>
  <si>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</si>
  <si>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</si>
  <si>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</si>
  <si>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</si>
  <si>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</si>
  <si>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</si>
  <si>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</si>
  <si>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</si>
  <si>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</si>
  <si>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</si>
  <si>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</si>
  <si>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</si>
  <si>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</si>
  <si>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</si>
  <si>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</si>
  <si>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</si>
  <si>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</si>
  <si>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</si>
  <si>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</si>
  <si>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</si>
  <si>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</si>
  <si>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</si>
  <si>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</si>
  <si>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</si>
  <si>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</si>
  <si>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</si>
  <si>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</si>
  <si>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</si>
  <si>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</si>
  <si>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</si>
  <si>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</si>
  <si>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</si>
  <si>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</si>
  <si>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</si>
  <si>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</si>
  <si>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</si>
  <si>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</si>
  <si>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</si>
  <si>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</si>
  <si>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</si>
  <si>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</si>
  <si>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</si>
  <si>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</si>
  <si>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</si>
  <si>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</si>
  <si>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</si>
  <si>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</si>
  <si>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</si>
  <si>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</si>
  <si>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</si>
  <si>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</si>
  <si>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</si>
  <si>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</si>
  <si>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</si>
  <si>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</si>
  <si>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</si>
  <si>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</si>
  <si>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</si>
  <si>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</si>
  <si>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</si>
  <si>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</si>
  <si>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</si>
  <si>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</si>
  <si>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</si>
  <si>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</si>
  <si>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</si>
  <si>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</si>
  <si>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</si>
  <si>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</si>
  <si>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</si>
  <si>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</si>
  <si>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</si>
  <si>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</si>
  <si>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</si>
  <si>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</si>
  <si>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</si>
  <si>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</si>
  <si>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</si>
  <si>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</si>
  <si>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</si>
  <si>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</si>
  <si>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</si>
  <si>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</si>
  <si>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</si>
  <si>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</si>
  <si>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</si>
  <si>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</si>
  <si>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</si>
  <si>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</si>
  <si>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</si>
  <si>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</si>
  <si>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</si>
  <si>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</si>
  <si>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</si>
  <si>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</si>
  <si>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</si>
  <si>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</si>
  <si>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</si>
  <si>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</si>
  <si>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</si>
  <si>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</si>
  <si>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</si>
  <si>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</si>
  <si>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</si>
  <si>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</si>
  <si>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</si>
  <si>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</si>
  <si>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</si>
  <si>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</si>
  <si>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</si>
  <si>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</si>
  <si>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</si>
  <si>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</si>
  <si>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</si>
  <si>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</si>
  <si>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</si>
  <si>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</si>
  <si>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</si>
  <si>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</si>
  <si>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</si>
  <si>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</si>
  <si>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</si>
  <si>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</si>
  <si>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</si>
  <si>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</si>
  <si>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</si>
  <si>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</si>
  <si>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</si>
  <si>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</si>
  <si>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</si>
  <si>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</si>
  <si>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</si>
  <si>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</si>
  <si>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</si>
  <si>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</si>
  <si>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</si>
  <si>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</si>
  <si>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</si>
  <si>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</si>
  <si>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</si>
  <si>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</si>
  <si>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</si>
  <si>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</si>
  <si>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</si>
  <si>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</si>
  <si>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</si>
  <si>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</si>
  <si>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</si>
  <si>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</si>
  <si>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</si>
  <si>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</si>
  <si>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</si>
  <si>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</si>
  <si>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</si>
  <si>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</si>
  <si>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</si>
  <si>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</si>
  <si>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</si>
  <si>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</si>
  <si>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</si>
  <si>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</si>
  <si>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</si>
  <si>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</si>
  <si>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</si>
  <si>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</si>
  <si>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</si>
  <si>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</si>
  <si>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</si>
  <si>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</si>
  <si>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</si>
  <si>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</si>
  <si>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</si>
  <si>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</si>
  <si>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</si>
  <si>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</si>
  <si>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</si>
  <si>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</si>
  <si>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</si>
  <si>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</si>
  <si>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</si>
  <si>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</si>
  <si>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</si>
  <si>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</si>
  <si>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</si>
  <si>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</si>
  <si>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</si>
  <si>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</si>
  <si>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</si>
  <si>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</si>
  <si>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</si>
  <si>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</si>
  <si>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</si>
  <si>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</si>
  <si>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</si>
  <si>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</si>
  <si>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</si>
  <si>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</si>
  <si>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</si>
  <si>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</si>
  <si>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</si>
  <si>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</si>
  <si>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</si>
  <si>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</si>
  <si>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</si>
  <si>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</si>
  <si>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</si>
  <si>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</si>
  <si>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</si>
  <si>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</si>
  <si>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</si>
  <si>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</si>
  <si>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</si>
  <si>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</si>
  <si>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</si>
  <si>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</si>
  <si>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</si>
  <si>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</si>
  <si>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</si>
  <si>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</si>
  <si>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</si>
  <si>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</si>
  <si>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</si>
  <si>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</si>
  <si>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</si>
  <si>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</si>
  <si>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</si>
  <si>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</si>
  <si>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</si>
  <si>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</si>
  <si>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</si>
  <si>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</si>
  <si>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</si>
  <si>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</si>
  <si>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</si>
  <si>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</si>
  <si>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</si>
  <si>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</si>
  <si>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</si>
  <si>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</si>
  <si>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</si>
  <si>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</si>
  <si>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</si>
  <si>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</si>
  <si>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</si>
  <si>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</si>
  <si>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</si>
  <si>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</si>
  <si>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</si>
  <si>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</si>
  <si>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</si>
  <si>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</si>
  <si>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</si>
  <si>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</si>
  <si>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</si>
  <si>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</si>
  <si>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</si>
  <si>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</si>
  <si>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</si>
  <si>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</si>
  <si>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</si>
  <si>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</si>
  <si>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</si>
  <si>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</si>
  <si>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</si>
  <si>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</si>
  <si>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</si>
  <si>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</si>
  <si>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</si>
  <si>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</si>
  <si>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</si>
  <si>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</si>
  <si>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</si>
  <si>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</si>
  <si>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</si>
  <si>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</si>
  <si>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</si>
  <si>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</si>
  <si>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</si>
  <si>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</si>
  <si>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</si>
  <si>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</si>
  <si>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</si>
  <si>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</si>
  <si>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</si>
  <si>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</si>
  <si>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</si>
  <si>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</si>
  <si>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</si>
  <si>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</si>
  <si>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</si>
  <si>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</si>
  <si>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</si>
  <si>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</si>
  <si>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</si>
  <si>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</si>
  <si>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</si>
  <si>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</si>
  <si>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</si>
  <si>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</si>
  <si>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</si>
  <si>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</si>
  <si>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</si>
  <si>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</si>
  <si>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</si>
  <si>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</si>
  <si>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</si>
  <si>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</si>
  <si>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</si>
  <si>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</si>
  <si>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</si>
  <si>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</si>
  <si>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</si>
  <si>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</si>
  <si>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</si>
  <si>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</si>
  <si>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</si>
  <si>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</si>
  <si>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</si>
  <si>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</si>
  <si>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</si>
  <si>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</si>
  <si>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</si>
  <si>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</si>
  <si>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</si>
  <si>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</si>
  <si>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</si>
  <si>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</si>
  <si>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</si>
  <si>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</si>
  <si>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</si>
  <si>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</si>
  <si>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</si>
  <si>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</si>
  <si>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</si>
  <si>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</si>
  <si>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</si>
  <si>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</si>
  <si>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</si>
  <si>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</si>
  <si>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</si>
  <si>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</si>
  <si>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</si>
  <si>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</si>
  <si>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</si>
  <si>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</si>
  <si>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</si>
  <si>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</si>
  <si>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</si>
  <si>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</si>
  <si>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</si>
  <si>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</si>
  <si>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</si>
  <si>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</si>
  <si>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</si>
  <si>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</si>
  <si>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</si>
  <si>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</si>
  <si>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</si>
  <si>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</si>
  <si>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</si>
  <si>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</si>
  <si>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</si>
  <si>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</si>
  <si>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</si>
  <si>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</si>
  <si>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</si>
  <si>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</si>
  <si>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</si>
  <si>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</si>
  <si>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</si>
  <si>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</si>
  <si>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</si>
  <si>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</si>
  <si>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</si>
  <si>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</si>
  <si>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</si>
  <si>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</si>
  <si>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</si>
  <si>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</si>
  <si>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</si>
  <si>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</si>
  <si>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</si>
  <si>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</si>
  <si>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</si>
  <si>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</si>
  <si>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</si>
  <si>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</si>
  <si>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</si>
  <si>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</si>
  <si>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</si>
  <si>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</si>
  <si>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</si>
  <si>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</si>
  <si>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</si>
  <si>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</si>
  <si>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</si>
  <si>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</si>
  <si>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</si>
  <si>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</si>
  <si>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</si>
  <si>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</si>
  <si>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</si>
  <si>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</si>
  <si>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</si>
  <si>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</si>
  <si>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</si>
  <si>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</si>
  <si>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</si>
  <si>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</si>
  <si>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</si>
  <si>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</si>
  <si>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</si>
  <si>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</si>
  <si>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</si>
  <si>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</si>
  <si>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</si>
  <si>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</si>
  <si>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</si>
  <si>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</si>
  <si>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</si>
  <si>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</si>
  <si>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</si>
  <si>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</si>
  <si>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</si>
  <si>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</si>
  <si>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</si>
  <si>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</si>
  <si>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</si>
  <si>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</si>
  <si>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</si>
  <si>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</si>
  <si>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</si>
  <si>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</si>
  <si>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</si>
  <si>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</si>
  <si>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</si>
  <si>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</si>
  <si>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</si>
  <si>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</si>
  <si>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</si>
  <si>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</si>
  <si>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</si>
  <si>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</si>
  <si>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</si>
  <si>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</si>
  <si>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</si>
  <si>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</si>
  <si>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</si>
  <si>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</si>
  <si>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</si>
  <si>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</si>
  <si>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</si>
  <si>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</si>
  <si>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</si>
  <si>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</si>
  <si>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</si>
  <si>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</si>
  <si>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</si>
  <si>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</si>
  <si>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</si>
  <si>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</si>
  <si>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</si>
  <si>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</si>
  <si>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</si>
  <si>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</si>
  <si>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</si>
  <si>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</si>
  <si>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</si>
  <si>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</si>
  <si>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</si>
  <si>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</si>
  <si>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</si>
  <si>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</si>
  <si>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</si>
  <si>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</si>
  <si>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</si>
  <si>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</si>
  <si>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</si>
  <si>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</si>
  <si>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</si>
  <si>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</si>
  <si>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</si>
  <si>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</si>
  <si>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</si>
  <si>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</si>
  <si>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</si>
  <si>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</si>
  <si>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</si>
  <si>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</si>
  <si>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</si>
  <si>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</si>
  <si>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</si>
  <si>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</si>
  <si>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</si>
  <si>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</si>
  <si>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</si>
  <si>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</si>
  <si>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</si>
  <si>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</si>
  <si>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</si>
  <si>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</si>
  <si>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</si>
  <si>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</si>
  <si>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</si>
  <si>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</si>
  <si>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</si>
  <si>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</si>
  <si>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</si>
  <si>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</si>
  <si>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</si>
  <si>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</si>
  <si>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</si>
  <si>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</si>
  <si>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</si>
  <si>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</si>
  <si>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</si>
  <si>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</si>
  <si>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</si>
  <si>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</si>
  <si>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</si>
  <si>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</si>
  <si>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</si>
  <si>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</si>
  <si>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</si>
  <si>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</si>
  <si>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</si>
  <si>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</si>
  <si>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</si>
  <si>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</si>
  <si>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</si>
  <si>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</si>
  <si>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</si>
  <si>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</si>
  <si>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</si>
  <si>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</si>
  <si>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</si>
  <si>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</si>
  <si>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</si>
  <si>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</si>
  <si>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</si>
  <si>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</si>
  <si>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</si>
  <si>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</si>
  <si>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</si>
  <si>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</si>
  <si>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</si>
  <si>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</si>
  <si>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</si>
  <si>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</si>
  <si>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</si>
  <si>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</si>
  <si>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</si>
  <si>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</si>
  <si>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</si>
  <si>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</si>
  <si>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</si>
  <si>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</si>
  <si>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</si>
  <si>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</si>
  <si>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</si>
  <si>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</si>
  <si>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</si>
  <si>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</si>
  <si>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</si>
  <si>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</si>
  <si>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</si>
  <si>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</si>
  <si>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</si>
  <si>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</si>
  <si>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</si>
  <si>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</si>
  <si>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</si>
  <si>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</si>
  <si>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</si>
  <si>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</si>
  <si>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</si>
  <si>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</si>
  <si>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</si>
  <si>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</si>
  <si>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</si>
  <si>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</si>
  <si>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</si>
  <si>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</si>
  <si>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</si>
  <si>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</si>
  <si>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</si>
  <si>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</si>
  <si>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</si>
  <si>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</si>
  <si>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</si>
  <si>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</si>
  <si>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</si>
  <si>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</si>
  <si>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</si>
  <si>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</si>
  <si>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</si>
  <si>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</si>
  <si>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</si>
  <si>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</si>
  <si>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</si>
  <si>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</si>
  <si>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</si>
  <si>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</si>
  <si>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</si>
  <si>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</si>
  <si>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</si>
  <si>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</si>
  <si>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</si>
  <si>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</si>
  <si>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</si>
  <si>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</si>
  <si>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</si>
  <si>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</si>
  <si>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</si>
  <si>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</si>
  <si>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</si>
  <si>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</si>
  <si>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</si>
  <si>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</si>
  <si>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</si>
  <si>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</si>
  <si>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</si>
  <si>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</si>
  <si>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</si>
  <si>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</si>
  <si>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</si>
  <si>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</si>
  <si>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</si>
  <si>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</si>
  <si>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</si>
  <si>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</si>
  <si>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</si>
  <si>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</si>
  <si>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</si>
  <si>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</si>
  <si>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</si>
  <si>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</si>
  <si>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</si>
  <si>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</si>
  <si>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</si>
  <si>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</si>
  <si>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</si>
  <si>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</si>
  <si>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</si>
  <si>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</si>
  <si>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</si>
  <si>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</si>
  <si>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</si>
  <si>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</si>
  <si>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</si>
  <si>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</si>
  <si>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</si>
  <si>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</si>
  <si>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</si>
  <si>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</si>
  <si>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</si>
  <si>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</si>
  <si>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</si>
  <si>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</si>
  <si>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</si>
  <si>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</si>
  <si>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</si>
  <si>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</si>
  <si>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</si>
  <si>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</si>
  <si>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</si>
  <si>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</si>
  <si>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</si>
  <si>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</si>
  <si>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</si>
  <si>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</si>
  <si>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</si>
  <si>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</si>
  <si>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</si>
  <si>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</si>
  <si>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</si>
  <si>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</si>
  <si>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</si>
  <si>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</si>
  <si>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</si>
  <si>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</si>
  <si>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</si>
  <si>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</si>
  <si>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</si>
  <si>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</si>
  <si>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</si>
  <si>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</si>
  <si>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</si>
  <si>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</si>
  <si>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</si>
  <si>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</si>
  <si>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</si>
  <si>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</si>
  <si>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</si>
  <si>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</si>
  <si>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</si>
  <si>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</si>
  <si>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</si>
  <si>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</si>
  <si>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</si>
  <si>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</si>
  <si>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</si>
  <si>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</si>
  <si>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</si>
  <si>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</si>
  <si>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</si>
  <si>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</si>
  <si>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</si>
  <si>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</si>
  <si>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</si>
  <si>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</si>
  <si>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</si>
  <si>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</si>
  <si>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</si>
  <si>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</si>
  <si>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</si>
  <si>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</si>
  <si>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</si>
  <si>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</si>
  <si>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</si>
  <si>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</si>
  <si>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</si>
  <si>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</si>
  <si>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</si>
  <si>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</si>
  <si>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</si>
  <si>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</si>
  <si>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</si>
  <si>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</si>
  <si>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</si>
  <si>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</si>
  <si>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</si>
  <si>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</si>
  <si>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</si>
  <si>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</si>
  <si>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</si>
  <si>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</si>
  <si>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</si>
  <si>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</si>
  <si>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</si>
  <si>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</si>
  <si>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</si>
  <si>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</si>
  <si>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</si>
  <si>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</si>
  <si>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</si>
  <si>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</si>
  <si>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</si>
  <si>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</si>
  <si>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</si>
  <si>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</si>
  <si>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</si>
  <si>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</si>
  <si>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</si>
  <si>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</si>
  <si>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</si>
  <si>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</si>
  <si>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</si>
  <si>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</si>
  <si>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</si>
  <si>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</si>
  <si>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</si>
  <si>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</si>
  <si>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</si>
  <si>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</si>
  <si>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</si>
  <si>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</si>
  <si>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</si>
  <si>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</si>
  <si>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</si>
  <si>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</si>
  <si>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</si>
  <si>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</si>
  <si>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</si>
  <si>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</si>
  <si>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</si>
  <si>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</si>
  <si>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</si>
  <si>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</si>
  <si>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</si>
  <si>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</si>
  <si>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</si>
  <si>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</si>
  <si>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</si>
  <si>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</si>
  <si>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</si>
  <si>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</si>
  <si>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</si>
  <si>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</si>
  <si>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</si>
  <si>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</si>
  <si>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</si>
  <si>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</si>
  <si>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</si>
  <si>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</si>
  <si>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</si>
  <si>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</si>
  <si>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</si>
  <si>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</si>
  <si>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</si>
  <si>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</si>
  <si>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</si>
  <si>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</si>
  <si>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</si>
  <si>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</si>
  <si>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</si>
  <si>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</si>
  <si>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</si>
  <si>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</si>
  <si>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</si>
  <si>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</si>
  <si>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</si>
  <si>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</si>
  <si>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</si>
  <si>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</si>
  <si>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</si>
  <si>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</si>
  <si>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</si>
  <si>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</si>
  <si>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</si>
  <si>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</si>
  <si>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</si>
  <si>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</si>
  <si>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</si>
  <si>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</si>
  <si>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</si>
  <si>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</si>
  <si>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</si>
  <si>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</si>
  <si>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</si>
  <si>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</si>
  <si>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</si>
  <si>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</si>
  <si>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</si>
  <si>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</si>
  <si>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</si>
  <si>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</si>
  <si>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</si>
  <si>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</si>
  <si>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</si>
  <si>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</si>
  <si>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</si>
  <si>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</si>
  <si>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</si>
  <si>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</si>
  <si>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</si>
  <si>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</si>
  <si>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</si>
  <si>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</si>
  <si>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</si>
  <si>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</si>
  <si>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</si>
  <si>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</si>
  <si>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</si>
  <si>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</si>
  <si>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</si>
  <si>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</si>
  <si>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</si>
  <si>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</si>
  <si>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</si>
  <si>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</si>
  <si>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</si>
  <si>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</si>
  <si>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</si>
  <si>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</si>
  <si>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</si>
  <si>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</si>
  <si>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</si>
  <si>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</si>
  <si>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</si>
  <si>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</si>
  <si>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</si>
  <si>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</si>
  <si>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</si>
  <si>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</si>
  <si>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</si>
  <si>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</si>
  <si>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</si>
  <si>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</si>
  <si>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</si>
  <si>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</si>
  <si>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</si>
  <si>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</si>
  <si>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</si>
  <si>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</si>
  <si>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</si>
  <si>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</si>
  <si>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</si>
  <si>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</si>
  <si>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</si>
  <si>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</si>
  <si>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</si>
  <si>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</si>
  <si>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</si>
  <si>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</si>
  <si>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</si>
  <si>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</si>
  <si>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</si>
  <si>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</si>
  <si>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</si>
  <si>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</si>
  <si>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</si>
  <si>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</si>
  <si>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</si>
  <si>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</si>
  <si>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</si>
  <si>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</si>
  <si>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</si>
  <si>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</si>
  <si>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</si>
  <si>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</si>
  <si>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</si>
  <si>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</si>
  <si>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</si>
  <si>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</si>
  <si>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</si>
  <si>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</si>
  <si>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</si>
  <si>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</si>
  <si>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</si>
  <si>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</si>
  <si>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</si>
  <si>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</si>
  <si>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</si>
  <si>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</si>
  <si>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</si>
  <si>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</si>
  <si>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</si>
  <si>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</si>
  <si>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</si>
  <si>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</si>
  <si>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</si>
  <si>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</si>
  <si>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</si>
  <si>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</si>
  <si>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</si>
  <si>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</si>
  <si>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</si>
  <si>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</si>
  <si>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</si>
  <si>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</si>
  <si>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</si>
  <si>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</si>
  <si>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</si>
  <si>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</si>
  <si>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</si>
  <si>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</si>
  <si>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</si>
  <si>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</si>
  <si>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</si>
  <si>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</si>
  <si>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</si>
  <si>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</si>
  <si>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</si>
  <si>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</si>
  <si>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</si>
  <si>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</si>
  <si>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</si>
  <si>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</si>
  <si>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</si>
  <si>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</si>
  <si>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</si>
  <si>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</si>
  <si>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</si>
  <si>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</si>
  <si>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</si>
  <si>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</si>
  <si>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</si>
  <si>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</si>
  <si>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</si>
  <si>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</si>
  <si>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</si>
  <si>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</si>
  <si>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</si>
  <si>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</si>
  <si>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</si>
  <si>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</si>
  <si>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</si>
  <si>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</si>
  <si>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</si>
  <si>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</si>
  <si>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</si>
  <si>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</si>
  <si>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</si>
  <si>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</si>
  <si>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</si>
  <si>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</si>
  <si>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</si>
  <si>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</si>
  <si>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</si>
  <si>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</si>
  <si>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</si>
  <si>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</si>
  <si>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</si>
  <si>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</si>
  <si>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</si>
  <si>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</si>
  <si>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</si>
  <si>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</si>
  <si>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</si>
  <si>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</si>
  <si>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</si>
  <si>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</si>
  <si>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</si>
  <si>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</si>
  <si>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</si>
  <si>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</si>
  <si>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</si>
  <si>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</si>
  <si>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</si>
  <si>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</si>
  <si>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</si>
  <si>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</si>
  <si>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</si>
  <si>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</si>
  <si>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</si>
  <si>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</si>
  <si>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</si>
  <si>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</si>
  <si>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</si>
  <si>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</si>
  <si>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</si>
  <si>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</si>
  <si>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</si>
  <si>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</si>
  <si>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</si>
  <si>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</si>
  <si>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</si>
  <si>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</si>
  <si>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</si>
  <si>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</si>
  <si>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</si>
  <si>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</si>
  <si>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</si>
  <si>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</si>
  <si>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</si>
  <si>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</si>
  <si>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</si>
  <si>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</si>
  <si>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</si>
  <si>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</si>
  <si>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</si>
  <si>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</si>
  <si>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</si>
  <si>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</si>
  <si>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</si>
  <si>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</si>
  <si>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</si>
  <si>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</si>
  <si>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</si>
  <si>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</si>
  <si>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</si>
  <si>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</si>
  <si>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</si>
  <si>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</si>
  <si>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</si>
  <si>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</si>
  <si>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</si>
  <si>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</si>
  <si>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</si>
  <si>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</si>
  <si>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</si>
  <si>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</si>
  <si>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</si>
  <si>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</si>
  <si>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</si>
  <si>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</si>
  <si>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</si>
  <si>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</si>
  <si>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</si>
  <si>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</si>
  <si>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</si>
  <si>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</si>
  <si>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</si>
  <si>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</si>
  <si>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</si>
  <si>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</si>
  <si>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</si>
  <si>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</si>
  <si>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</si>
  <si>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</si>
  <si>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</si>
  <si>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</si>
  <si>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</si>
  <si>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</si>
  <si>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</si>
  <si>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</si>
  <si>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</si>
  <si>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</si>
  <si>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</si>
  <si>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</si>
  <si>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</si>
  <si>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</si>
  <si>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</si>
  <si>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</si>
  <si>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</si>
  <si>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</si>
  <si>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</si>
  <si>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</si>
  <si>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</si>
  <si>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</si>
  <si>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</si>
  <si>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</si>
  <si>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</si>
  <si>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</si>
  <si>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</si>
  <si>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</si>
  <si>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</si>
  <si>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</si>
  <si>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</si>
  <si>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</si>
  <si>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</si>
  <si>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</si>
  <si>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</si>
  <si>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</si>
  <si>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</si>
  <si>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</si>
  <si>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</si>
  <si>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</si>
  <si>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</si>
  <si>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</si>
  <si>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</si>
  <si>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</si>
  <si>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</si>
  <si>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</si>
  <si>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</si>
  <si>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</si>
  <si>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</si>
  <si>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</si>
  <si>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</si>
  <si>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</si>
  <si>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</si>
  <si>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</si>
  <si>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</si>
  <si>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</si>
  <si>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</si>
  <si>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</si>
  <si>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</si>
  <si>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</si>
  <si>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</si>
  <si>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</si>
  <si>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</si>
  <si>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</si>
  <si>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</si>
  <si>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</si>
  <si>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</si>
  <si>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</si>
  <si>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</si>
  <si>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</si>
  <si>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</si>
  <si>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</si>
  <si>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</si>
  <si>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</si>
  <si>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</si>
  <si>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</si>
  <si>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</si>
  <si>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</si>
  <si>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</si>
  <si>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</si>
  <si>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</si>
  <si>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</si>
  <si>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</si>
  <si>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</si>
  <si>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</si>
  <si>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</si>
  <si>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</si>
  <si>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</si>
  <si>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</si>
  <si>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</si>
  <si>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</si>
  <si>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</si>
  <si>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</si>
  <si>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</si>
  <si>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</si>
  <si>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</si>
  <si>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</si>
  <si>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</si>
  <si>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</si>
  <si>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</si>
  <si>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</si>
  <si>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</si>
  <si>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</si>
  <si>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</si>
  <si>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</si>
  <si>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</si>
  <si>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</si>
  <si>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</si>
  <si>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</si>
  <si>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</si>
  <si>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</si>
  <si>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</si>
  <si>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</si>
  <si>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</si>
  <si>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</si>
  <si>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</si>
  <si>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</si>
  <si>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</si>
  <si>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</si>
  <si>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</si>
  <si>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</si>
  <si>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</si>
  <si>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</si>
  <si>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</si>
  <si>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</si>
  <si>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</si>
  <si>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</si>
  <si>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</si>
  <si>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</si>
  <si>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</si>
  <si>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</si>
  <si>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</si>
  <si>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</si>
  <si>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</si>
  <si>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</si>
  <si>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</si>
  <si>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</si>
  <si>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</si>
  <si>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</si>
  <si>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</si>
  <si>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</si>
  <si>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</si>
  <si>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</si>
  <si>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</si>
  <si>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</si>
  <si>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</si>
  <si>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</si>
  <si>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</si>
  <si>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</si>
  <si>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</si>
  <si>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</si>
  <si>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</si>
  <si>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</si>
  <si>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</si>
  <si>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</si>
  <si>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</si>
  <si>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</si>
  <si>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</si>
  <si>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</si>
  <si>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</si>
  <si>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</si>
  <si>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</si>
  <si>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</si>
  <si>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</si>
  <si>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</si>
  <si>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</si>
  <si>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</si>
  <si>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</si>
  <si>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</si>
  <si>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</si>
  <si>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</si>
  <si>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</si>
  <si>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</si>
  <si>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</si>
  <si>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</si>
  <si>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</si>
  <si>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</si>
  <si>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</si>
  <si>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</si>
  <si>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</si>
  <si>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</si>
  <si>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</si>
  <si>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</si>
  <si>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</si>
  <si>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</si>
  <si>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</si>
  <si>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</si>
  <si>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</si>
  <si>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</si>
  <si>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</si>
  <si>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</si>
  <si>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</si>
  <si>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</si>
  <si>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</si>
  <si>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</si>
  <si>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</si>
  <si>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</si>
  <si>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</si>
  <si>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</si>
  <si>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</si>
  <si>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</si>
  <si>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</si>
  <si>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</si>
  <si>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</si>
  <si>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</si>
  <si>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</si>
  <si>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</si>
  <si>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</si>
  <si>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</si>
  <si>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</si>
  <si>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</si>
  <si>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</si>
  <si>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</si>
  <si>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</si>
  <si>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</si>
  <si>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</si>
  <si>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</si>
  <si>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</si>
  <si>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</si>
  <si>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</si>
  <si>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</si>
  <si>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</si>
  <si>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</si>
  <si>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</si>
  <si>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</si>
  <si>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</si>
  <si>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</si>
  <si>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</si>
  <si>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</si>
  <si>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</si>
  <si>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</si>
  <si>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</si>
  <si>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</si>
  <si>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</si>
  <si>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</si>
  <si>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</si>
  <si>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</si>
  <si>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</si>
  <si>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</si>
  <si>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</si>
  <si>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</si>
  <si>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</si>
  <si>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</si>
  <si>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</si>
  <si>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</si>
  <si>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</si>
  <si>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</si>
  <si>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</si>
  <si>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</si>
  <si>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</si>
  <si>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</si>
  <si>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</si>
  <si>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</si>
  <si>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</si>
  <si>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</si>
  <si>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</si>
  <si>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</si>
  <si>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</si>
  <si>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</si>
  <si>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</si>
  <si>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</si>
  <si>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</si>
  <si>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</si>
  <si>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</si>
  <si>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</si>
  <si>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</si>
  <si>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</si>
  <si>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</si>
  <si>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</si>
  <si>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</si>
  <si>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</si>
  <si>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</si>
  <si>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</si>
  <si>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</si>
  <si>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</si>
  <si>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</si>
  <si>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</si>
  <si>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</si>
  <si>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</si>
  <si>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</si>
  <si>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</si>
  <si>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</si>
  <si>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</si>
  <si>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</si>
  <si>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</si>
  <si>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</si>
  <si>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</si>
  <si>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</si>
  <si>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</si>
  <si>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</si>
  <si>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</si>
  <si>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</si>
  <si>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</si>
  <si>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</si>
  <si>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</si>
  <si>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</si>
  <si>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</si>
  <si>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</si>
  <si>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</si>
  <si>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</si>
  <si>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</si>
  <si>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</si>
  <si>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</si>
  <si>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</si>
  <si>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</si>
  <si>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</si>
  <si>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</si>
  <si>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</si>
  <si>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</si>
  <si>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</si>
  <si>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</si>
  <si>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</si>
  <si>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</si>
  <si>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</si>
  <si>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</si>
  <si>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</si>
  <si>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</si>
  <si>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</si>
  <si>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</si>
  <si>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</si>
  <si>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</si>
  <si>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</si>
  <si>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</si>
  <si>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</si>
  <si>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</si>
  <si>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</si>
  <si>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</si>
  <si>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</si>
  <si>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</si>
  <si>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</si>
  <si>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</si>
  <si>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</si>
  <si>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</si>
  <si>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</si>
  <si>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</si>
  <si>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</si>
  <si>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</si>
  <si>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</si>
  <si>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</si>
  <si>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</si>
  <si>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</si>
  <si>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</si>
  <si>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</si>
  <si>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</si>
  <si>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</si>
  <si>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</si>
  <si>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</si>
  <si>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</si>
  <si>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</si>
  <si>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</si>
  <si>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</si>
  <si>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</si>
  <si>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</si>
  <si>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</si>
  <si>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</si>
  <si>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</si>
  <si>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</si>
  <si>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</si>
  <si>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</si>
  <si>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</si>
  <si>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</si>
  <si>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</si>
  <si>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</si>
  <si>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</si>
  <si>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</si>
  <si>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</si>
  <si>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</si>
  <si>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</si>
  <si>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</si>
  <si>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</si>
  <si>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</si>
  <si>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</si>
  <si>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</si>
  <si>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</si>
  <si>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</si>
  <si>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</si>
  <si>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</si>
  <si>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</si>
  <si>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</si>
  <si>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</si>
  <si>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</si>
  <si>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</si>
  <si>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</si>
  <si>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</si>
  <si>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</si>
  <si>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</si>
  <si>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</si>
  <si>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</si>
  <si>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</si>
  <si>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</si>
  <si>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</si>
  <si>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</si>
  <si>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</si>
  <si>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</si>
  <si>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</si>
  <si>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</si>
  <si>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</si>
  <si>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</si>
  <si>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</si>
  <si>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</si>
  <si>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</si>
  <si>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</si>
  <si>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</si>
  <si>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</si>
  <si>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</si>
  <si>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</si>
  <si>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</si>
  <si>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</si>
  <si>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</si>
  <si>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</si>
  <si>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</si>
  <si>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</si>
  <si>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</si>
  <si>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</si>
  <si>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</si>
  <si>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</si>
  <si>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</si>
  <si>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</si>
  <si>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</si>
  <si>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</si>
  <si>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</si>
  <si>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</si>
  <si>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</si>
  <si>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</si>
  <si>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</si>
  <si>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</si>
  <si>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</si>
  <si>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</si>
  <si>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</si>
  <si>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</si>
  <si>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</si>
  <si>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</si>
  <si>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</si>
  <si>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</si>
  <si>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</si>
  <si>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</si>
  <si>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</si>
  <si>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</si>
  <si>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</si>
  <si>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</si>
  <si>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</si>
  <si>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</si>
  <si>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</si>
  <si>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</si>
  <si>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</si>
  <si>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</si>
  <si>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</si>
  <si>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</si>
  <si>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</si>
  <si>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</si>
  <si>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</si>
  <si>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</si>
  <si>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</si>
  <si>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</si>
  <si>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</si>
  <si>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</si>
  <si>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</si>
  <si>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</si>
  <si>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</si>
  <si>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</si>
  <si>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</si>
  <si>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</si>
  <si>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</si>
  <si>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</si>
  <si>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</si>
  <si>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</si>
  <si>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</si>
  <si>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</si>
  <si>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</si>
  <si>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</si>
  <si>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</si>
  <si>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</si>
  <si>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</si>
  <si>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</si>
  <si>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</si>
  <si>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</si>
  <si>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</si>
  <si>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</si>
  <si>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</si>
  <si>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</si>
  <si>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</si>
  <si>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</si>
  <si>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</si>
  <si>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</si>
  <si>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</si>
  <si>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</si>
  <si>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</si>
  <si>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</si>
  <si>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</si>
  <si>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</si>
  <si>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</si>
  <si>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</si>
  <si>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</si>
  <si>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</si>
  <si>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</si>
  <si>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</si>
  <si>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</si>
  <si>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</si>
  <si>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</si>
  <si>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</si>
  <si>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</si>
  <si>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</si>
  <si>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</si>
  <si>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</si>
  <si>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</si>
  <si>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</si>
  <si>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</si>
  <si>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</si>
  <si>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</si>
  <si>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</si>
  <si>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</si>
  <si>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</si>
  <si>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</si>
  <si>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</si>
  <si>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</si>
  <si>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</si>
  <si>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</si>
  <si>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</si>
  <si>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</si>
  <si>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</si>
  <si>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</si>
  <si>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</si>
  <si>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</si>
  <si>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</si>
  <si>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</si>
  <si>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</si>
  <si>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</si>
  <si>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</si>
  <si>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</si>
  <si>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</si>
  <si>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</si>
  <si>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</si>
  <si>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</si>
  <si>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</si>
  <si>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</si>
  <si>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</si>
  <si>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</si>
  <si>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</si>
  <si>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</si>
  <si>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</si>
  <si>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</si>
  <si>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</si>
  <si>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</si>
  <si>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</si>
  <si>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</si>
  <si>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</si>
  <si>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</si>
  <si>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</si>
  <si>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</si>
  <si>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</si>
  <si>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</si>
  <si>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</si>
  <si>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</si>
  <si>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</si>
  <si>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</si>
  <si>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</si>
  <si>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</si>
  <si>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</si>
  <si>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</si>
  <si>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</si>
  <si>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</si>
  <si>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</si>
  <si>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</si>
  <si>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</si>
  <si>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</si>
  <si>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</si>
  <si>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</si>
  <si>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</si>
  <si>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</si>
  <si>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</si>
  <si>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</si>
  <si>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</si>
  <si>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</si>
  <si>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</si>
  <si>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</si>
  <si>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</si>
  <si>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</si>
  <si>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</si>
  <si>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</si>
  <si>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</si>
  <si>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</si>
  <si>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</si>
  <si>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</si>
  <si>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</si>
  <si>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</si>
  <si>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</si>
  <si>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</si>
  <si>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</si>
  <si>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</si>
  <si>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</si>
  <si>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</si>
  <si>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</si>
  <si>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</si>
  <si>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</si>
  <si>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</si>
  <si>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</si>
  <si>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</si>
  <si>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</si>
  <si>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</si>
  <si>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</si>
  <si>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</si>
  <si>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</si>
  <si>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</si>
  <si>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</si>
  <si>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</si>
  <si>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</si>
  <si>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</si>
  <si>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</si>
  <si>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</si>
  <si>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</si>
  <si>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</si>
  <si>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</si>
  <si>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</si>
  <si>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</si>
  <si>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</si>
  <si>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</si>
  <si>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</si>
  <si>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</si>
  <si>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</si>
  <si>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</si>
  <si>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</si>
  <si>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</si>
  <si>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</si>
  <si>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</si>
  <si>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</si>
  <si>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</si>
  <si>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</si>
  <si>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</si>
  <si>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</si>
  <si>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</si>
  <si>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</si>
  <si>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</si>
  <si>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</si>
  <si>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</si>
  <si>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</si>
  <si>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</si>
  <si>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</si>
  <si>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</si>
  <si>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</si>
  <si>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</si>
  <si>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</si>
  <si>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</si>
  <si>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</si>
  <si>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</si>
  <si>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</si>
  <si>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</si>
  <si>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</si>
  <si>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</si>
  <si>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</si>
  <si>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</si>
  <si>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</si>
  <si>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</si>
  <si>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</si>
  <si>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</si>
  <si>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</si>
  <si>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</si>
  <si>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</si>
  <si>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</si>
  <si>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</si>
  <si>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</si>
  <si>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</si>
  <si>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</si>
  <si>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</si>
  <si>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</si>
  <si>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</si>
  <si>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</si>
  <si>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</si>
  <si>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</si>
  <si>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</si>
  <si>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</si>
  <si>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</si>
  <si>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</si>
  <si>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</si>
  <si>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</si>
  <si>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</si>
  <si>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</si>
  <si>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</si>
  <si>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</si>
  <si>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</si>
  <si>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</si>
  <si>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</si>
  <si>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</si>
  <si>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</si>
  <si>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</si>
  <si>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</si>
  <si>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</si>
  <si>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</si>
  <si>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</si>
  <si>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</si>
  <si>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</si>
  <si>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</si>
  <si>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</si>
  <si>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</si>
  <si>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</si>
  <si>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</si>
  <si>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</si>
  <si>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</si>
  <si>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</si>
  <si>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</si>
  <si>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</si>
  <si>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</si>
  <si>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</si>
  <si>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</si>
  <si>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</si>
  <si>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</si>
  <si>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</si>
  <si>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</si>
  <si>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</si>
  <si>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</si>
  <si>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</si>
  <si>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</si>
  <si>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</si>
  <si>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</si>
  <si>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</si>
  <si>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</si>
  <si>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</si>
  <si>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</si>
  <si>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</si>
  <si>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</si>
  <si>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</si>
  <si>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</si>
  <si>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</si>
  <si>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</si>
  <si>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</si>
  <si>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</si>
  <si>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</si>
  <si>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</si>
  <si>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</si>
  <si>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</si>
  <si>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</si>
  <si>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</si>
  <si>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</si>
  <si>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</si>
  <si>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</si>
  <si>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</si>
  <si>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</si>
  <si>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</si>
  <si>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</si>
  <si>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</si>
  <si>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</si>
  <si>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</si>
  <si>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</si>
  <si>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</si>
  <si>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</si>
  <si>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</si>
  <si>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</si>
  <si>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</si>
  <si>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</si>
  <si>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</si>
  <si>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</si>
  <si>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</si>
  <si>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</si>
  <si>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</si>
  <si>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</si>
  <si>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</si>
  <si>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</si>
  <si>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</si>
  <si>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</si>
  <si>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</si>
  <si>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</si>
  <si>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</si>
  <si>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</si>
  <si>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</si>
  <si>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</si>
  <si>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</si>
  <si>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</si>
  <si>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</si>
  <si>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</si>
  <si>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</si>
  <si>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</si>
  <si>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</si>
  <si>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</si>
  <si>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</si>
  <si>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</si>
  <si>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</si>
  <si>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</si>
  <si>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</si>
  <si>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</si>
  <si>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</si>
  <si>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</si>
  <si>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</si>
  <si>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</si>
  <si>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</si>
  <si>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</si>
  <si>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</si>
  <si>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</si>
  <si>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</si>
  <si>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</si>
  <si>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</si>
  <si>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</si>
  <si>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</si>
  <si>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</si>
  <si>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</si>
  <si>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</si>
  <si>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</si>
  <si>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</si>
  <si>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</si>
  <si>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</si>
  <si>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</si>
  <si>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</si>
  <si>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</si>
  <si>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</si>
  <si>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</si>
  <si>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</si>
  <si>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</si>
  <si>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</si>
  <si>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</si>
  <si>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</si>
  <si>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</si>
  <si>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</si>
  <si>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</si>
  <si>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</si>
  <si>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</si>
  <si>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</si>
  <si>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</si>
  <si>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</si>
  <si>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</si>
  <si>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</si>
  <si>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</si>
  <si>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</si>
  <si>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</si>
  <si>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</si>
  <si>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</si>
  <si>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</si>
  <si>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</si>
  <si>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</si>
  <si>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</si>
  <si>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</si>
  <si>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</si>
  <si>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</si>
  <si>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</si>
  <si>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</si>
  <si>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</si>
  <si>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</si>
  <si>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</si>
  <si>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</si>
  <si>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</si>
  <si>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</si>
  <si>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</si>
  <si>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</si>
  <si>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</si>
  <si>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</si>
  <si>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</si>
  <si>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</si>
  <si>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</si>
  <si>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</si>
  <si>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</si>
  <si>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</si>
  <si>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</si>
  <si>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</si>
  <si>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</si>
  <si>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</si>
  <si>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</si>
  <si>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</si>
  <si>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</si>
  <si>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</si>
  <si>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</si>
  <si>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</si>
  <si>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</si>
  <si>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</si>
  <si>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</si>
  <si>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</si>
  <si>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</si>
  <si>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</si>
  <si>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</si>
  <si>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</si>
  <si>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</si>
  <si>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</si>
  <si>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</si>
  <si>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</si>
  <si>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</si>
  <si>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</si>
  <si>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</si>
  <si>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</si>
  <si>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</si>
  <si>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</si>
  <si>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</si>
  <si>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</si>
  <si>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</si>
  <si>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</si>
  <si>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</si>
  <si>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</si>
  <si>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</si>
  <si>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</si>
  <si>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</si>
  <si>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</si>
  <si>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</si>
  <si>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</si>
  <si>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</si>
  <si>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</si>
  <si>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</si>
  <si>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</si>
  <si>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</si>
  <si>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</si>
  <si>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</si>
  <si>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</si>
  <si>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</si>
  <si>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</si>
  <si>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</si>
  <si>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</si>
  <si>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</si>
  <si>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</si>
  <si>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</si>
  <si>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</si>
  <si>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</si>
  <si>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</si>
  <si>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</si>
  <si>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</si>
  <si>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</si>
  <si>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</si>
  <si>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</si>
  <si>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</si>
  <si>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</si>
  <si>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</si>
  <si>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</si>
  <si>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</si>
  <si>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</si>
  <si>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</si>
  <si>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</si>
  <si>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</si>
  <si>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</si>
  <si>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</si>
  <si>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</si>
  <si>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</si>
  <si>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</si>
  <si>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</si>
  <si>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</si>
  <si>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</si>
  <si>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</si>
  <si>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</si>
  <si>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</si>
  <si>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</si>
  <si>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</si>
  <si>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</si>
  <si>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</si>
  <si>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</si>
  <si>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</si>
  <si>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</si>
  <si>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</si>
  <si>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</si>
  <si>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</si>
  <si>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</si>
  <si>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</si>
  <si>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</si>
  <si>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</si>
  <si>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</si>
  <si>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</si>
  <si>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</si>
  <si>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</si>
  <si>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</si>
  <si>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</si>
  <si>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</si>
  <si>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</si>
  <si>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</si>
  <si>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</si>
  <si>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</si>
  <si>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</si>
  <si>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</si>
  <si>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</si>
  <si>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</si>
  <si>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</si>
  <si>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</si>
  <si>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</si>
  <si>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</si>
  <si>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</si>
  <si>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</si>
  <si>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</si>
  <si>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</si>
  <si>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</si>
  <si>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</si>
  <si>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</si>
  <si>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</si>
  <si>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</si>
  <si>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</si>
  <si>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</si>
  <si>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</si>
  <si>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</si>
  <si>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</si>
  <si>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</si>
  <si>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</si>
  <si>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</si>
  <si>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</si>
  <si>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</si>
  <si>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</si>
  <si>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</si>
  <si>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</si>
  <si>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</si>
  <si>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</si>
  <si>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</si>
  <si>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</si>
  <si>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</si>
  <si>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</si>
  <si>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</si>
  <si>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</si>
  <si>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</si>
  <si>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</si>
  <si>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</si>
  <si>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</si>
  <si>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</si>
  <si>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</si>
  <si>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</si>
  <si>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</si>
  <si>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</si>
  <si>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</si>
  <si>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</si>
  <si>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</si>
  <si>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</si>
  <si>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</si>
  <si>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</si>
  <si>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</si>
  <si>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</si>
  <si>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</si>
  <si>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</si>
  <si>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</si>
  <si>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</si>
  <si>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</si>
  <si>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</si>
  <si>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</si>
  <si>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</si>
  <si>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</si>
  <si>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</si>
  <si>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</si>
  <si>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</si>
  <si>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</si>
  <si>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</si>
  <si>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</si>
  <si>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</si>
  <si>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</si>
  <si>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</si>
  <si>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</si>
  <si>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</si>
  <si>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</si>
  <si>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</si>
  <si>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</si>
  <si>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</si>
  <si>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</si>
  <si>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</si>
  <si>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</si>
  <si>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</si>
  <si>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</si>
  <si>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</si>
  <si>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</si>
  <si>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</si>
  <si>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</si>
  <si>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</si>
  <si>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</si>
  <si>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</si>
  <si>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</si>
  <si>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</si>
  <si>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</si>
  <si>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</si>
  <si>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</si>
  <si>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</si>
  <si>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</si>
  <si>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</si>
  <si>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</si>
  <si>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</si>
  <si>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</si>
  <si>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</si>
  <si>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</si>
  <si>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</si>
  <si>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</si>
  <si>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</si>
  <si>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</si>
  <si>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</si>
  <si>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</si>
  <si>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</si>
  <si>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</si>
  <si>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</si>
  <si>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</si>
  <si>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</si>
  <si>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</si>
  <si>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</si>
  <si>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</si>
  <si>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</si>
  <si>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</si>
  <si>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</si>
  <si>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</si>
  <si>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</si>
  <si>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</si>
  <si>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</si>
  <si>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</si>
  <si>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</si>
  <si>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</si>
  <si>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</si>
  <si>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</si>
  <si>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</si>
  <si>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</si>
  <si>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</si>
  <si>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</si>
  <si>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</si>
  <si>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</si>
  <si>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</si>
  <si>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</si>
  <si>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</si>
  <si>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</si>
  <si>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</si>
  <si>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</si>
  <si>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</si>
  <si>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</si>
  <si>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</si>
  <si>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</si>
  <si>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</si>
  <si>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</si>
  <si>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</si>
  <si>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</si>
  <si>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</si>
  <si>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</si>
  <si>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</si>
  <si>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</si>
  <si>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</si>
  <si>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</si>
  <si>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</si>
  <si>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</si>
  <si>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</si>
  <si>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</si>
  <si>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</si>
  <si>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</si>
  <si>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</si>
  <si>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</si>
  <si>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</si>
  <si>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</si>
  <si>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</si>
  <si>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</si>
  <si>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</si>
  <si>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</si>
  <si>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</si>
  <si>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</si>
  <si>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</si>
  <si>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</si>
  <si>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</si>
  <si>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</si>
  <si>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</si>
  <si>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</si>
  <si>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</si>
  <si>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</si>
  <si>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</si>
  <si>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</si>
  <si>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</si>
  <si>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</si>
  <si>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</si>
  <si>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</si>
  <si>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</si>
  <si>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</si>
  <si>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</si>
  <si>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</si>
  <si>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</si>
  <si>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</si>
  <si>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</si>
  <si>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</si>
  <si>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</si>
  <si>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</si>
  <si>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</si>
  <si>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</si>
  <si>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</si>
  <si>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</si>
  <si>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</si>
  <si>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</si>
  <si>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</si>
  <si>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</si>
  <si>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</si>
  <si>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</si>
  <si>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</si>
  <si>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</si>
  <si>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</si>
  <si>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</si>
  <si>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</si>
  <si>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</si>
  <si>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</si>
  <si>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</si>
  <si>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</si>
  <si>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</si>
  <si>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</si>
  <si>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</si>
  <si>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</si>
  <si>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</si>
  <si>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</si>
  <si>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</si>
  <si>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</si>
  <si>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</si>
  <si>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</si>
  <si>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</si>
  <si>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</si>
  <si>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</si>
  <si>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</si>
  <si>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</si>
  <si>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</si>
  <si>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</si>
  <si>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</si>
  <si>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</si>
  <si>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</si>
  <si>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</si>
  <si>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</si>
  <si>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</si>
  <si>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</si>
  <si>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</si>
  <si>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</si>
  <si>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</si>
  <si>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</si>
  <si>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</si>
  <si>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</si>
  <si>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</si>
  <si>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</si>
  <si>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</si>
  <si>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</si>
  <si>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</si>
  <si>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</si>
  <si>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</si>
  <si>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</si>
  <si>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</si>
  <si>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</si>
  <si>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</si>
  <si>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</si>
  <si>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</si>
  <si>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</si>
  <si>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</si>
  <si>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</si>
  <si>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</si>
  <si>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</si>
  <si>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</si>
  <si>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</si>
  <si>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</si>
  <si>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</si>
  <si>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</si>
  <si>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</si>
  <si>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</si>
  <si>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</si>
  <si>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</si>
  <si>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</si>
  <si>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</si>
  <si>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</si>
  <si>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</si>
  <si>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</si>
  <si>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</si>
  <si>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</si>
  <si>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</si>
  <si>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</si>
  <si>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</si>
  <si>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</si>
  <si>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</si>
  <si>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</si>
  <si>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</si>
  <si>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</si>
  <si>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</si>
  <si>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</si>
  <si>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</si>
  <si>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</si>
  <si>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</si>
  <si>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</si>
  <si>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</si>
  <si>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</si>
  <si>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</si>
  <si>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</si>
  <si>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</si>
  <si>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</si>
  <si>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</si>
  <si>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</si>
  <si>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</si>
  <si>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</si>
  <si>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</si>
  <si>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</si>
  <si>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</si>
  <si>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</si>
  <si>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</si>
  <si>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</si>
  <si>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</si>
  <si>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</si>
  <si>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</si>
  <si>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</si>
  <si>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</si>
  <si>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</si>
  <si>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</si>
  <si>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</si>
  <si>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</si>
  <si>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</si>
  <si>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</si>
  <si>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</si>
  <si>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</si>
  <si>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</si>
  <si>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</si>
  <si>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</si>
  <si>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</si>
  <si>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</si>
  <si>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</si>
  <si>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</si>
  <si>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</si>
  <si>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</si>
  <si>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</si>
  <si>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</si>
  <si>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</si>
  <si>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</si>
  <si>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</si>
  <si>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</si>
  <si>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</si>
  <si>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</si>
  <si>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</si>
  <si>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</si>
  <si>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</si>
  <si>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</si>
  <si>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</si>
  <si>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</si>
  <si>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</si>
  <si>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</si>
  <si>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</si>
  <si>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</si>
  <si>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</si>
  <si>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</si>
  <si>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</si>
  <si>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</si>
  <si>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</si>
  <si>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</si>
  <si>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</si>
  <si>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</si>
  <si>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</si>
  <si>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</si>
  <si>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</si>
  <si>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</si>
  <si>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</si>
  <si>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</si>
  <si>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</si>
  <si>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</si>
  <si>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</si>
  <si>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</si>
  <si>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</si>
  <si>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</si>
  <si>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</si>
  <si>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</si>
  <si>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</si>
  <si>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</si>
  <si>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</si>
  <si>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</si>
  <si>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</si>
  <si>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</si>
  <si>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</si>
  <si>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</si>
  <si>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</si>
  <si>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</si>
  <si>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</si>
  <si>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</si>
  <si>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</si>
  <si>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</si>
  <si>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</si>
  <si>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</si>
  <si>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</si>
  <si>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</si>
  <si>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</si>
  <si>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</si>
  <si>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</si>
  <si>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</si>
  <si>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</si>
  <si>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</si>
  <si>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</si>
  <si>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</si>
  <si>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</si>
  <si>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</si>
  <si>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</si>
  <si>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</si>
  <si>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</si>
  <si>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</si>
  <si>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</si>
  <si>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</si>
  <si>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</si>
  <si>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</si>
  <si>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</si>
  <si>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</si>
  <si>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</si>
  <si>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</si>
  <si>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</si>
  <si>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</si>
  <si>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</si>
  <si>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</si>
  <si>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</si>
  <si>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</si>
  <si>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</si>
  <si>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</si>
  <si>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</si>
  <si>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</si>
  <si>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</si>
  <si>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</si>
  <si>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</si>
  <si>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</si>
  <si>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</si>
  <si>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</si>
  <si>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</si>
  <si>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</si>
  <si>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</si>
  <si>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</si>
  <si>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</si>
  <si>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</si>
  <si>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</si>
  <si>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</si>
  <si>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</si>
  <si>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</si>
  <si>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</si>
  <si>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</si>
  <si>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</si>
  <si>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</si>
  <si>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</si>
  <si>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</si>
  <si>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</si>
  <si>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</si>
  <si>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</si>
  <si>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</si>
  <si>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</si>
  <si>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</si>
  <si>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</si>
  <si>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</si>
  <si>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</si>
  <si>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</si>
  <si>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</si>
  <si>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</si>
  <si>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</si>
  <si>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</si>
  <si>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</si>
  <si>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</si>
  <si>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</si>
  <si>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</si>
  <si>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</si>
  <si>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</si>
  <si>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</si>
  <si>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</si>
  <si>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</si>
  <si>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</si>
  <si>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</si>
  <si>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</si>
  <si>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</si>
  <si>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</si>
  <si>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</si>
  <si>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</si>
  <si>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</si>
  <si>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</si>
  <si>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</si>
  <si>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</si>
  <si>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</si>
  <si>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</si>
  <si>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</si>
  <si>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</si>
  <si>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</si>
  <si>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</si>
  <si>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</si>
  <si>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</si>
  <si>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</si>
  <si>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</si>
  <si>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</si>
  <si>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</si>
  <si>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</si>
  <si>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</si>
  <si>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</si>
  <si>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</si>
  <si>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</si>
  <si>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</si>
  <si>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</si>
  <si>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</si>
  <si>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</si>
  <si>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</si>
  <si>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</si>
  <si>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</si>
  <si>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</si>
  <si>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</si>
  <si>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</si>
  <si>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</si>
  <si>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</si>
  <si>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</si>
  <si>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</si>
  <si>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</si>
  <si>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</si>
  <si>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</si>
  <si>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</si>
  <si>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</si>
  <si>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</si>
  <si>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</si>
  <si>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</si>
  <si>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</si>
  <si>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</si>
  <si>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</si>
  <si>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</si>
  <si>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</si>
  <si>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</si>
  <si>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</si>
  <si>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</si>
  <si>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</si>
  <si>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</si>
  <si>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</si>
  <si>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</si>
  <si>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</si>
  <si>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</si>
  <si>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</si>
  <si>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</si>
  <si>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</si>
  <si>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</si>
  <si>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</si>
  <si>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</si>
  <si>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</si>
  <si>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</si>
  <si>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</si>
  <si>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</si>
  <si>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</si>
  <si>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</si>
  <si>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</si>
  <si>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</si>
  <si>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</si>
  <si>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</si>
  <si>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</si>
  <si>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</si>
  <si>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</si>
  <si>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</si>
  <si>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</si>
  <si>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</si>
  <si>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</si>
  <si>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</si>
  <si>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</si>
  <si>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</si>
  <si>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</si>
  <si>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</si>
  <si>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</si>
  <si>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</si>
  <si>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</si>
  <si>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</si>
  <si>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</si>
  <si>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</si>
  <si>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</si>
  <si>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</si>
  <si>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</si>
  <si>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</si>
  <si>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</si>
  <si>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</si>
  <si>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</si>
  <si>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</si>
  <si>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</si>
  <si>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</si>
  <si>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</si>
  <si>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</si>
  <si>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</si>
  <si>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</si>
  <si>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</si>
  <si>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</si>
  <si>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</si>
  <si>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</si>
  <si>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</si>
  <si>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</si>
  <si>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</si>
  <si>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</si>
  <si>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</si>
  <si>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</si>
  <si>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</si>
  <si>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</si>
  <si>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</si>
  <si>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</si>
  <si>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</si>
  <si>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</si>
  <si>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</si>
  <si>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</si>
  <si>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</si>
  <si>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</si>
  <si>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</si>
  <si>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</si>
  <si>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</si>
  <si>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</si>
  <si>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</si>
  <si>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</si>
  <si>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</si>
  <si>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</si>
  <si>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</si>
  <si>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</si>
  <si>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</si>
  <si>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</si>
  <si>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</si>
  <si>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</si>
  <si>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</si>
  <si>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</si>
  <si>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</si>
  <si>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</si>
  <si>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</si>
  <si>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</si>
  <si>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</si>
  <si>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</si>
  <si>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</si>
  <si>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</si>
  <si>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</si>
  <si>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</si>
  <si>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</si>
  <si>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</si>
  <si>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</si>
  <si>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</si>
  <si>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</si>
  <si>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</si>
  <si>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</si>
  <si>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</si>
  <si>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</si>
  <si>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</si>
  <si>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</si>
  <si>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</si>
  <si>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</si>
  <si>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</si>
  <si>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</si>
  <si>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</si>
  <si>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</si>
  <si>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</si>
  <si>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</si>
  <si>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</si>
  <si>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</si>
  <si>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</si>
  <si>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</si>
  <si>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</si>
  <si>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</si>
  <si>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</si>
  <si>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</si>
  <si>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</si>
  <si>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</si>
  <si>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</si>
  <si>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</si>
  <si>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</si>
  <si>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</si>
  <si>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</si>
  <si>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</si>
  <si>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</si>
  <si>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</si>
  <si>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</si>
  <si>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</si>
  <si>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</si>
  <si>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</si>
  <si>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</si>
  <si>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</si>
  <si>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</si>
  <si>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</si>
  <si>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</si>
  <si>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</si>
  <si>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</si>
  <si>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</si>
  <si>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</si>
  <si>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</si>
  <si>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</si>
  <si>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</si>
  <si>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</si>
  <si>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</si>
  <si>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</si>
  <si>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</si>
  <si>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</si>
  <si>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</si>
  <si>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</si>
  <si>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</si>
  <si>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</si>
  <si>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</si>
  <si>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</si>
  <si>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</si>
  <si>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</si>
  <si>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</si>
  <si>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</si>
  <si>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</si>
  <si>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</si>
  <si>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</si>
  <si>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</si>
  <si>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</si>
  <si>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</si>
  <si>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</si>
  <si>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</si>
  <si>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</si>
  <si>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</si>
  <si>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</si>
  <si>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</si>
  <si>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</si>
  <si>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</si>
  <si>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</si>
  <si>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</si>
  <si>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</si>
  <si>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</si>
  <si>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</si>
  <si>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</si>
  <si>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</si>
  <si>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</si>
  <si>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</si>
  <si>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</si>
  <si>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</si>
  <si>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</si>
  <si>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</si>
  <si>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</si>
  <si>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</si>
  <si>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</si>
  <si>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</si>
  <si>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</si>
  <si>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</si>
  <si>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</si>
  <si>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</si>
  <si>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</si>
  <si>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</si>
  <si>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</si>
  <si>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</si>
  <si>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</si>
  <si>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</si>
  <si>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</si>
  <si>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</si>
  <si>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</si>
  <si>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</si>
  <si>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</si>
  <si>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</si>
  <si>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</si>
  <si>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</si>
  <si>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</si>
  <si>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</si>
  <si>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</si>
  <si>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</si>
  <si>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</si>
  <si>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</si>
  <si>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</si>
  <si>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</si>
  <si>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</si>
  <si>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</si>
  <si>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</si>
  <si>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</si>
  <si>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</si>
  <si>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</si>
  <si>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</si>
  <si>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</si>
  <si>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</si>
  <si>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</si>
  <si>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</si>
  <si>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</si>
  <si>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</si>
  <si>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</si>
  <si>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</si>
  <si>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</si>
  <si>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</si>
  <si>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</si>
  <si>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</si>
  <si>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</si>
  <si>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</si>
  <si>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</si>
  <si>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</si>
  <si>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</si>
  <si>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</si>
  <si>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</si>
  <si>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</si>
  <si>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</si>
  <si>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</si>
  <si>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</si>
  <si>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</si>
  <si>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</si>
  <si>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</si>
  <si>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</si>
  <si>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</si>
  <si>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</si>
  <si>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</si>
  <si>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</si>
  <si>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</si>
  <si>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</si>
  <si>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</si>
  <si>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</si>
  <si>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</si>
  <si>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</si>
  <si>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</si>
  <si>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</si>
  <si>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</si>
  <si>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</si>
  <si>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</si>
  <si>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</si>
  <si>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</si>
  <si>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</si>
  <si>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</si>
  <si>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</si>
  <si>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</si>
  <si>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</si>
  <si>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</si>
  <si>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</si>
  <si>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</si>
  <si>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</si>
  <si>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</si>
  <si>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</si>
  <si>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</si>
  <si>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</si>
  <si>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</si>
  <si>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</si>
  <si>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</si>
  <si>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</si>
  <si>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</si>
  <si>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</si>
  <si>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</si>
  <si>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</si>
  <si>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</si>
  <si>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</si>
  <si>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</si>
  <si>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</si>
  <si>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</si>
  <si>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</si>
  <si>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</si>
  <si>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</si>
  <si>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</si>
  <si>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</si>
  <si>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</si>
  <si>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</si>
  <si>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</si>
  <si>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</si>
  <si>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</si>
  <si>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</si>
  <si>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</si>
  <si>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</si>
  <si>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</si>
  <si>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</si>
  <si>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</si>
  <si>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</si>
  <si>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</si>
  <si>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</si>
  <si>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</si>
  <si>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</si>
  <si>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</si>
  <si>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</si>
  <si>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</si>
  <si>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</si>
  <si>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</si>
  <si>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</si>
  <si>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</si>
  <si>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</si>
  <si>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</si>
  <si>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</si>
  <si>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</si>
  <si>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</si>
  <si>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</si>
  <si>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</si>
  <si>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</si>
  <si>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</si>
  <si>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</si>
  <si>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</si>
  <si>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</si>
  <si>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</si>
  <si>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</si>
  <si>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</si>
  <si>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</si>
  <si>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</si>
  <si>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</si>
  <si>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</si>
  <si>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</si>
  <si>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</si>
  <si>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</si>
  <si>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</si>
  <si>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</si>
  <si>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</si>
  <si>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</si>
  <si>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</si>
  <si>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</si>
  <si>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</si>
  <si>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</si>
  <si>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</si>
  <si>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</si>
  <si>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</si>
  <si>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</si>
  <si>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</si>
  <si>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</si>
  <si>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</si>
  <si>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</si>
  <si>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</si>
  <si>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</si>
  <si>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</si>
  <si>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</si>
  <si>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</si>
  <si>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</si>
  <si>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</si>
  <si>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</si>
  <si>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</si>
  <si>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</si>
  <si>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</si>
  <si>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</si>
  <si>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</si>
  <si>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</si>
  <si>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</si>
  <si>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</si>
  <si>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</si>
  <si>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</si>
  <si>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</si>
  <si>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</si>
  <si>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</si>
  <si>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</si>
  <si>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</si>
  <si>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</si>
  <si>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</si>
  <si>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</si>
  <si>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</si>
  <si>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</si>
  <si>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</si>
  <si>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</si>
  <si>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</si>
  <si>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</si>
  <si>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</si>
  <si>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</si>
  <si>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</si>
  <si>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</si>
  <si>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</si>
  <si>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</si>
  <si>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</si>
  <si>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</si>
  <si>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</si>
  <si>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</si>
  <si>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</si>
  <si>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</si>
  <si>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</si>
  <si>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</si>
  <si>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</si>
  <si>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</si>
  <si>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</si>
  <si>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</si>
  <si>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</si>
  <si>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</si>
  <si>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</si>
  <si>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</si>
  <si>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</si>
  <si>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</si>
  <si>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</si>
  <si>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</si>
  <si>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</si>
  <si>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</si>
  <si>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</si>
  <si>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</si>
  <si>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</si>
  <si>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</si>
  <si>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</si>
  <si>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</si>
  <si>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</si>
  <si>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</si>
  <si>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</si>
  <si>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</si>
  <si>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</si>
  <si>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</si>
  <si>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</si>
  <si>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</si>
  <si>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</si>
  <si>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</si>
  <si>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</si>
  <si>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</si>
  <si>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</si>
  <si>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</si>
  <si>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</si>
  <si>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</si>
  <si>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</si>
  <si>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</si>
  <si>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</si>
  <si>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</si>
  <si>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</si>
  <si>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</si>
  <si>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</si>
  <si>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</si>
  <si>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</si>
  <si>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</si>
  <si>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</si>
  <si>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</si>
  <si>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</si>
  <si>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</si>
  <si>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</si>
  <si>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</si>
  <si>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</si>
  <si>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</si>
  <si>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</si>
  <si>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</si>
  <si>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</si>
  <si>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</si>
  <si>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</si>
  <si>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</si>
  <si>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</si>
  <si>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</si>
  <si>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</si>
  <si>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</si>
  <si>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</si>
  <si>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</si>
  <si>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</si>
  <si>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</si>
  <si>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</si>
  <si>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</si>
  <si>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</si>
  <si>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</si>
  <si>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</si>
  <si>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</si>
  <si>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</si>
  <si>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</si>
  <si>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</si>
  <si>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</si>
  <si>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</si>
  <si>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</si>
  <si>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</si>
  <si>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</si>
  <si>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</si>
  <si>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</si>
  <si>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</si>
  <si>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</si>
  <si>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</si>
  <si>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</si>
  <si>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</si>
  <si>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</si>
  <si>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</si>
  <si>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</si>
  <si>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</si>
  <si>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</si>
  <si>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</si>
  <si>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</si>
  <si>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</si>
  <si>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</si>
  <si>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</si>
  <si>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</si>
  <si>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</si>
  <si>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</si>
  <si>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</si>
  <si>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</si>
  <si>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</si>
  <si>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</si>
  <si>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</si>
  <si>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</si>
  <si>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</si>
  <si>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</si>
  <si>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</si>
  <si>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</si>
  <si>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</si>
  <si>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</si>
  <si>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</si>
  <si>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</si>
  <si>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</si>
  <si>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</si>
  <si>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</si>
  <si>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</si>
  <si>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</si>
  <si>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</si>
  <si>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</si>
  <si>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</si>
  <si>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</si>
  <si>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</si>
  <si>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</si>
  <si>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</si>
  <si>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</si>
  <si>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</si>
  <si>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</si>
  <si>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</si>
  <si>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</si>
  <si>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</si>
  <si>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</si>
  <si>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</si>
  <si>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</si>
  <si>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</si>
  <si>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</si>
  <si>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</si>
  <si>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</si>
  <si>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</si>
  <si>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</si>
  <si>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</si>
  <si>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</si>
  <si>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</si>
  <si>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</si>
  <si>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</si>
  <si>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</si>
  <si>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</si>
  <si>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</si>
  <si>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</si>
  <si>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</si>
  <si>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</si>
  <si>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</si>
  <si>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</si>
  <si>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</si>
  <si>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</si>
  <si>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</si>
  <si>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</si>
  <si>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</si>
  <si>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</si>
  <si>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</si>
  <si>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</si>
  <si>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</si>
  <si>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</si>
  <si>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</si>
  <si>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</si>
  <si>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</si>
  <si>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</si>
  <si>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</si>
  <si>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</si>
  <si>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</si>
  <si>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</si>
  <si>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</si>
  <si>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</si>
  <si>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</si>
  <si>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</si>
  <si>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</si>
  <si>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</si>
  <si>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</si>
  <si>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</si>
  <si>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</si>
  <si>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</si>
  <si>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</si>
  <si>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</si>
  <si>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</si>
  <si>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</si>
  <si>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</si>
  <si>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</si>
  <si>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</si>
  <si>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</si>
  <si>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</si>
  <si>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</si>
  <si>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</si>
  <si>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</si>
  <si>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</si>
  <si>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</si>
  <si>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</si>
  <si>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</si>
  <si>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</si>
  <si>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</si>
  <si>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</si>
  <si>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</si>
  <si>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</si>
  <si>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</si>
  <si>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</si>
  <si>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</si>
  <si>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</si>
  <si>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</si>
  <si>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</si>
  <si>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</si>
  <si>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</si>
  <si>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</si>
  <si>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</si>
  <si>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</si>
  <si>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</si>
  <si>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</si>
  <si>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</si>
  <si>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</si>
  <si>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</si>
  <si>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</si>
  <si>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</si>
  <si>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</si>
  <si>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</si>
  <si>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</si>
  <si>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</si>
  <si>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</si>
  <si>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</si>
  <si>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</si>
  <si>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</si>
  <si>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</si>
  <si>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</si>
  <si>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</si>
  <si>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</si>
  <si>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</si>
  <si>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</si>
  <si>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</si>
  <si>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</si>
  <si>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</si>
  <si>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</si>
  <si>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</si>
  <si>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</si>
  <si>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</si>
  <si>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</si>
  <si>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</si>
  <si>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</si>
  <si>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</si>
  <si>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</si>
  <si>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</si>
  <si>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</si>
  <si>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</si>
  <si>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</si>
  <si>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</si>
  <si>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</si>
  <si>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</si>
  <si>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</si>
  <si>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</si>
  <si>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</si>
  <si>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</si>
  <si>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</si>
  <si>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</si>
  <si>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</si>
  <si>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</si>
  <si>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</si>
  <si>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</si>
  <si>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</si>
  <si>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</si>
  <si>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</si>
  <si>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</si>
  <si>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</si>
  <si>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</si>
  <si>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</si>
  <si>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</si>
  <si>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</si>
  <si>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</si>
  <si>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</si>
  <si>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</si>
  <si>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</si>
  <si>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</si>
  <si>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</si>
  <si>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</si>
  <si>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</si>
  <si>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</si>
  <si>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</si>
  <si>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</si>
  <si>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</si>
  <si>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</si>
  <si>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</si>
  <si>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</si>
  <si>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</si>
  <si>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</si>
  <si>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</si>
  <si>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</si>
  <si>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</si>
  <si>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</si>
  <si>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</si>
  <si>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</si>
  <si>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</si>
  <si>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</si>
  <si>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</si>
  <si>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</si>
  <si>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</si>
  <si>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</si>
  <si>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</si>
  <si>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</si>
  <si>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</si>
  <si>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</si>
  <si>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</si>
  <si>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</si>
  <si>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</si>
  <si>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</si>
  <si>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</si>
  <si>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</si>
  <si>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</si>
  <si>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</si>
  <si>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</si>
  <si>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</si>
  <si>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</si>
  <si>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</si>
  <si>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</si>
  <si>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</si>
  <si>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</si>
  <si>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</si>
  <si>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</si>
  <si>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</si>
  <si>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</si>
  <si>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</si>
  <si>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</si>
  <si>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</si>
  <si>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</si>
  <si>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</si>
  <si>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</si>
  <si>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</si>
  <si>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</si>
  <si>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</si>
  <si>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</si>
  <si>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</si>
  <si>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</si>
  <si>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</si>
  <si>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</si>
  <si>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</si>
  <si>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</si>
  <si>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</si>
  <si>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</si>
  <si>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</si>
  <si>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</si>
  <si>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</si>
  <si>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</si>
  <si>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</si>
  <si>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</si>
  <si>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</si>
  <si>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</si>
  <si>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</si>
  <si>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</si>
  <si>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</si>
  <si>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</si>
  <si>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</si>
  <si>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</si>
  <si>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</si>
  <si>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</si>
  <si>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</si>
  <si>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</si>
  <si>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</si>
  <si>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</si>
  <si>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</si>
  <si>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</si>
  <si>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</si>
  <si>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</si>
  <si>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</si>
  <si>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</si>
  <si>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</si>
  <si>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</si>
  <si>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</si>
  <si>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</si>
  <si>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</si>
  <si>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</si>
  <si>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</si>
  <si>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</si>
  <si>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</si>
  <si>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</si>
  <si>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</si>
  <si>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</si>
  <si>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</si>
  <si>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</si>
  <si>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</si>
  <si>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</si>
  <si>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</si>
  <si>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</si>
  <si>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</si>
  <si>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</si>
  <si>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</si>
  <si>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</si>
  <si>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</si>
  <si>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</si>
  <si>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</si>
  <si>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</si>
  <si>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</si>
  <si>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</si>
  <si>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</si>
  <si>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</si>
  <si>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</si>
  <si>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</si>
  <si>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</si>
  <si>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</si>
  <si>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</si>
  <si>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</si>
  <si>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</si>
  <si>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</si>
  <si>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</si>
  <si>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</si>
  <si>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</si>
  <si>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</si>
  <si>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</si>
  <si>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</si>
  <si>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</si>
  <si>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</si>
  <si>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</si>
  <si>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</si>
  <si>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</si>
  <si>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</si>
  <si>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</si>
  <si>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</si>
  <si>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</si>
  <si>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</si>
  <si>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</si>
  <si>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</si>
  <si>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</si>
  <si>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</si>
  <si>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</si>
  <si>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</si>
  <si>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</si>
  <si>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</si>
  <si>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</si>
  <si>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</si>
  <si>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</si>
  <si>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</si>
  <si>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</si>
  <si>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</si>
  <si>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</si>
  <si>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</si>
  <si>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</si>
  <si>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</si>
  <si>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</si>
  <si>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</si>
  <si>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</si>
  <si>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</si>
  <si>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</si>
  <si>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</si>
  <si>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</si>
  <si>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</si>
  <si>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</si>
  <si>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</si>
  <si>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</si>
  <si>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</si>
  <si>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</si>
  <si>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</si>
  <si>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</si>
  <si>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</si>
  <si>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</si>
  <si>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</si>
  <si>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</si>
  <si>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</si>
  <si>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</si>
  <si>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</si>
  <si>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</si>
  <si>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</si>
  <si>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</si>
  <si>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</si>
  <si>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</si>
  <si>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</si>
  <si>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</si>
  <si>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</si>
  <si>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</si>
  <si>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</si>
  <si>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</si>
  <si>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</si>
  <si>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</si>
  <si>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</si>
  <si>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</si>
  <si>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</si>
  <si>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</si>
  <si>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</si>
  <si>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</si>
  <si>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</si>
  <si>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</si>
  <si>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</si>
  <si>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</si>
  <si>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</si>
  <si>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</si>
  <si>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</si>
  <si>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</si>
  <si>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</si>
  <si>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</si>
  <si>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</si>
  <si>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</si>
  <si>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</si>
  <si>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</si>
  <si>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</si>
  <si>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</si>
  <si>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</si>
  <si>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</si>
  <si>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</si>
  <si>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</si>
  <si>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</si>
  <si>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</si>
  <si>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</si>
  <si>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</si>
  <si>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</si>
  <si>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</si>
  <si>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</si>
  <si>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</si>
  <si>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</si>
  <si>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</si>
  <si>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</si>
  <si>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</si>
  <si>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</si>
  <si>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</si>
  <si>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</si>
  <si>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</si>
  <si>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</si>
  <si>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</si>
  <si>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</si>
  <si>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</si>
  <si>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</si>
  <si>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</si>
  <si>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</si>
  <si>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</si>
  <si>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</si>
  <si>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</si>
  <si>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</si>
  <si>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</si>
  <si>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</si>
  <si>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</si>
  <si>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</si>
  <si>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</si>
  <si>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</si>
  <si>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</si>
  <si>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</si>
  <si>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</si>
  <si>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</si>
  <si>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</si>
  <si>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</si>
  <si>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</si>
  <si>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</si>
  <si>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</si>
  <si>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</si>
  <si>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</si>
  <si>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</si>
  <si>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</si>
  <si>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</si>
  <si>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</si>
  <si>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</si>
  <si>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</si>
  <si>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</si>
  <si>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</si>
  <si>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</si>
  <si>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</si>
  <si>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</si>
  <si>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</si>
  <si>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</si>
  <si>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</si>
  <si>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</si>
  <si>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</si>
  <si>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</si>
  <si>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</si>
  <si>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</si>
  <si>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</si>
  <si>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</si>
  <si>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</si>
  <si>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</si>
  <si>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</si>
  <si>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</si>
  <si>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</si>
  <si>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</si>
  <si>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</si>
  <si>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</si>
  <si>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</si>
  <si>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</si>
  <si>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</si>
  <si>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</si>
  <si>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</si>
  <si>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</si>
  <si>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</si>
  <si>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</si>
  <si>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</si>
  <si>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</si>
  <si>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</si>
  <si>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</si>
  <si>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</si>
  <si>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</si>
  <si>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</si>
  <si>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</si>
  <si>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</si>
  <si>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</si>
  <si>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</si>
  <si>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</si>
  <si>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</si>
  <si>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</si>
  <si>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</si>
  <si>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</si>
  <si>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</si>
  <si>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</si>
  <si>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</si>
  <si>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</si>
  <si>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</si>
  <si>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</si>
  <si>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</si>
  <si>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</si>
  <si>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</si>
  <si>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</si>
  <si>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</si>
  <si>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</si>
  <si>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</si>
  <si>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</si>
  <si>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</si>
  <si>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</si>
  <si>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</si>
  <si>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</si>
  <si>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</si>
  <si>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</si>
  <si>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</si>
  <si>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</si>
  <si>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</si>
  <si>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</si>
  <si>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</si>
  <si>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</si>
  <si>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</si>
  <si>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</si>
  <si>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</si>
  <si>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</si>
  <si>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</si>
  <si>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</si>
  <si>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</si>
  <si>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</si>
  <si>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</si>
  <si>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</si>
  <si>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</si>
  <si>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</si>
  <si>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</si>
  <si>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</si>
  <si>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</si>
  <si>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</si>
  <si>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</si>
  <si>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</si>
  <si>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</si>
  <si>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</si>
  <si>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</si>
  <si>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</si>
  <si>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</si>
  <si>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</si>
  <si>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</si>
  <si>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</si>
  <si>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</si>
  <si>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</si>
  <si>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</si>
  <si>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</si>
  <si>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</si>
  <si>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</si>
  <si>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</si>
  <si>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</si>
  <si>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</si>
  <si>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</si>
  <si>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</si>
  <si>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</si>
  <si>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</si>
  <si>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</si>
  <si>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</si>
  <si>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</si>
  <si>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</si>
  <si>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</si>
  <si>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</si>
  <si>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</si>
  <si>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</si>
  <si>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</si>
  <si>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</si>
  <si>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</si>
  <si>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</si>
  <si>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</si>
  <si>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</si>
  <si>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</si>
  <si>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</si>
  <si>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</si>
  <si>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</si>
  <si>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</si>
  <si>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</si>
  <si>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</si>
  <si>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</si>
  <si>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</si>
  <si>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</si>
  <si>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</si>
  <si>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</si>
  <si>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</si>
  <si>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</si>
  <si>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</si>
  <si>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</si>
  <si>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</si>
  <si>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</si>
  <si>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</si>
  <si>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</si>
  <si>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</si>
  <si>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</si>
  <si>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</si>
  <si>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</si>
  <si>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</si>
  <si>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</si>
  <si>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</si>
  <si>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</si>
  <si>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</si>
  <si>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</si>
  <si>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</si>
  <si>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</si>
  <si>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</si>
  <si>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</si>
  <si>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</si>
  <si>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</si>
  <si>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</si>
  <si>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</si>
  <si>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</si>
  <si>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</si>
  <si>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</si>
  <si>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</si>
  <si>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</si>
  <si>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</si>
  <si>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</si>
  <si>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</si>
  <si>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</si>
  <si>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</si>
  <si>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</si>
  <si>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</si>
  <si>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</si>
  <si>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</si>
  <si>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</si>
  <si>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</si>
  <si>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</si>
  <si>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</si>
  <si>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</si>
  <si>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</si>
  <si>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</si>
  <si>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</si>
  <si>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</si>
  <si>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</si>
  <si>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</si>
  <si>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</si>
  <si>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</si>
  <si>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</si>
  <si>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</si>
  <si>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</si>
  <si>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</si>
  <si>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</si>
  <si>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</si>
  <si>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</si>
  <si>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</si>
  <si>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</si>
  <si>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</si>
  <si>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</si>
  <si>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</si>
  <si>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</si>
  <si>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</si>
  <si>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</si>
  <si>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</si>
  <si>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</si>
  <si>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</si>
  <si>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</si>
  <si>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</si>
  <si>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</si>
  <si>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</si>
  <si>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</si>
  <si>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</si>
  <si>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</si>
  <si>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</si>
  <si>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</si>
  <si>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</si>
  <si>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</si>
  <si>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</si>
  <si>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</si>
  <si>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</si>
  <si>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</si>
  <si>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</si>
  <si>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</si>
  <si>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</si>
  <si>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</si>
  <si>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</si>
  <si>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</si>
  <si>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</si>
  <si>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</si>
  <si>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</si>
  <si>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</si>
  <si>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</si>
  <si>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</si>
  <si>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</si>
  <si>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</si>
  <si>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</si>
  <si>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</si>
  <si>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</si>
  <si>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</si>
  <si>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</si>
  <si>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</si>
  <si>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</si>
  <si>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</si>
  <si>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</si>
  <si>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</si>
  <si>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</si>
  <si>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</si>
  <si>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</si>
  <si>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</si>
  <si>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</si>
  <si>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</si>
  <si>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</si>
  <si>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</si>
  <si>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</si>
  <si>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</si>
  <si>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</si>
  <si>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</si>
  <si>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</si>
  <si>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</si>
  <si>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</si>
  <si>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</si>
  <si>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</si>
  <si>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</si>
  <si>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</si>
  <si>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</si>
  <si>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</si>
  <si>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</si>
  <si>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</si>
  <si>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</si>
  <si>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</si>
  <si>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</si>
  <si>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</si>
  <si>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</si>
  <si>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</si>
  <si>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</si>
  <si>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</si>
  <si>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</si>
  <si>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</si>
  <si>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</si>
  <si>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</si>
  <si>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</si>
  <si>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</si>
  <si>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</si>
  <si>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</si>
  <si>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</si>
  <si>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</si>
  <si>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</si>
  <si>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</si>
  <si>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</si>
  <si>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</si>
  <si>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</si>
  <si>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</si>
  <si>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</si>
  <si>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</si>
  <si>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</si>
  <si>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</si>
  <si>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</si>
  <si>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</si>
  <si>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</si>
  <si>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</si>
  <si>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</si>
  <si>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</si>
  <si>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</si>
  <si>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</si>
  <si>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</si>
  <si>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</si>
  <si>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</si>
  <si>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</si>
  <si>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</si>
  <si>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</si>
  <si>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</si>
  <si>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</si>
  <si>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</si>
  <si>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</si>
  <si>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</si>
  <si>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</si>
  <si>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</si>
  <si>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</si>
  <si>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</si>
  <si>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</si>
  <si>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</si>
  <si>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</si>
  <si>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</si>
  <si>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</si>
  <si>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</si>
  <si>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</si>
  <si>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</si>
  <si>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</si>
  <si>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</si>
  <si>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</si>
  <si>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</si>
  <si>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</si>
  <si>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</si>
  <si>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</si>
  <si>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</si>
  <si>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</si>
  <si>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</si>
  <si>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</si>
  <si>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</si>
  <si>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</si>
  <si>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</si>
  <si>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</si>
  <si>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</si>
  <si>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</si>
  <si>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</si>
  <si>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</si>
  <si>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</si>
  <si>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</si>
  <si>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</si>
  <si>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</si>
  <si>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</si>
  <si>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</si>
  <si>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</si>
  <si>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</si>
  <si>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</si>
  <si>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</si>
  <si>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</si>
  <si>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</si>
  <si>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</si>
  <si>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</si>
  <si>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</si>
  <si>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</si>
  <si>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</si>
  <si>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</si>
  <si>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</si>
  <si>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</si>
  <si>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</si>
  <si>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</si>
  <si>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</si>
  <si>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</si>
  <si>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</si>
  <si>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</si>
  <si>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</si>
  <si>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</si>
  <si>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</si>
  <si>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</si>
  <si>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</si>
  <si>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</si>
  <si>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</si>
  <si>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</si>
  <si>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</si>
  <si>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</si>
  <si>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</si>
  <si>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</si>
  <si>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</si>
  <si>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</si>
  <si>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</si>
  <si>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</si>
  <si>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</si>
  <si>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</si>
  <si>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</si>
  <si>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</si>
  <si>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</si>
  <si>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</si>
  <si>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</si>
  <si>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</si>
  <si>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</si>
  <si>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</si>
  <si>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</si>
  <si>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</si>
  <si>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</si>
  <si>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</si>
  <si>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</si>
  <si>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</si>
  <si>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</si>
  <si>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</si>
  <si>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</si>
  <si>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</si>
  <si>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</si>
  <si>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</si>
  <si>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</si>
  <si>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</si>
  <si>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</si>
  <si>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</si>
  <si>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</si>
  <si>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</si>
  <si>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</si>
  <si>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</si>
  <si>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</si>
  <si>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</si>
  <si>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</si>
  <si>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</si>
  <si>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</si>
  <si>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</si>
  <si>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</si>
  <si>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</si>
  <si>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</si>
  <si>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</si>
  <si>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</si>
  <si>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</si>
  <si>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</si>
  <si>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</si>
  <si>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</si>
  <si>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</si>
  <si>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</si>
  <si>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</si>
  <si>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</si>
  <si>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</si>
  <si>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</si>
  <si>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</si>
  <si>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</si>
  <si>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</si>
  <si>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</si>
  <si>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</si>
  <si>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</si>
  <si>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</si>
  <si>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</si>
  <si>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</si>
  <si>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</si>
  <si>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</si>
  <si>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</si>
  <si>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</si>
  <si>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</si>
  <si>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</si>
  <si>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</si>
  <si>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</si>
  <si>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</si>
  <si>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</si>
  <si>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</si>
  <si>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</si>
  <si>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</si>
  <si>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</si>
  <si>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</si>
  <si>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</si>
  <si>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</si>
  <si>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</si>
  <si>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</si>
  <si>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</si>
  <si>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</si>
  <si>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</si>
  <si>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</si>
  <si>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</si>
  <si>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</si>
  <si>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</si>
  <si>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</si>
  <si>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</si>
  <si>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</si>
  <si>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</si>
  <si>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</si>
  <si>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</si>
  <si>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</si>
  <si>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</si>
  <si>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</si>
  <si>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</si>
  <si>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</si>
  <si>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</si>
  <si>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</si>
  <si>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</si>
  <si>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</si>
  <si>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</si>
  <si>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</si>
  <si>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</si>
  <si>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</si>
  <si>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</si>
  <si>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</si>
  <si>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</si>
  <si>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</si>
  <si>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</si>
  <si>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</si>
  <si>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</si>
  <si>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</si>
  <si>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</si>
  <si>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</si>
  <si>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</si>
  <si>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</si>
  <si>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</si>
  <si>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</si>
  <si>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</si>
  <si>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</si>
  <si>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</si>
  <si>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</si>
  <si>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</si>
  <si>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</si>
  <si>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</si>
  <si>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</si>
  <si>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</si>
  <si>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</si>
  <si>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</si>
  <si>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</si>
  <si>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</si>
  <si>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</si>
  <si>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</si>
  <si>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</si>
  <si>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</si>
  <si>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</si>
  <si>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</si>
  <si>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</si>
  <si>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</si>
  <si>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</si>
  <si>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</si>
  <si>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</si>
  <si>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</si>
  <si>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</si>
  <si>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</si>
  <si>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</si>
  <si>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</si>
  <si>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</si>
  <si>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</si>
  <si>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</si>
  <si>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</si>
  <si>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</si>
  <si>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</si>
  <si>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</si>
  <si>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</si>
  <si>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</si>
  <si>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</si>
  <si>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</si>
  <si>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</si>
  <si>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</si>
  <si>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</si>
  <si>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</si>
  <si>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</si>
  <si>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</si>
  <si>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</si>
  <si>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</si>
  <si>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</si>
  <si>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</si>
  <si>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</si>
  <si>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</si>
  <si>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</si>
  <si>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</si>
  <si>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</si>
  <si>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</si>
  <si>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</si>
  <si>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</si>
  <si>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</si>
  <si>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</si>
  <si>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</si>
  <si>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</si>
  <si>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</si>
  <si>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</si>
  <si>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</si>
  <si>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</si>
  <si>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</si>
  <si>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</si>
  <si>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</si>
  <si>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</si>
  <si>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</si>
  <si>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</si>
  <si>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</si>
  <si>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</si>
  <si>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</si>
  <si>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</si>
  <si>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</si>
  <si>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</si>
  <si>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</si>
  <si>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</si>
  <si>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</si>
  <si>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</si>
  <si>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</si>
  <si>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</si>
  <si>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</si>
  <si>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</si>
  <si>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</si>
  <si>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</si>
  <si>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</si>
  <si>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</si>
  <si>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</si>
  <si>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</si>
  <si>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</si>
  <si>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</si>
  <si>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</si>
  <si>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</si>
  <si>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</si>
  <si>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</si>
  <si>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</si>
  <si>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</si>
  <si>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</si>
  <si>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</si>
  <si>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</si>
  <si>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</si>
  <si>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</si>
  <si>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</si>
  <si>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</si>
  <si>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</si>
  <si>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</si>
  <si>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</si>
  <si>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</si>
  <si>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</si>
  <si>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</si>
  <si>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</si>
  <si>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</si>
  <si>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</si>
  <si>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</si>
  <si>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</si>
  <si>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</si>
  <si>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</si>
  <si>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</si>
  <si>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</si>
  <si>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</si>
  <si>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</si>
  <si>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</si>
  <si>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</si>
  <si>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</si>
  <si>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</si>
  <si>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</si>
  <si>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</si>
  <si>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</si>
  <si>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</si>
  <si>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</si>
  <si>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</si>
  <si>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</si>
  <si>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</si>
  <si>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</si>
  <si>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</si>
  <si>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</si>
  <si>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</si>
  <si>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</si>
  <si>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</si>
  <si>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</si>
  <si>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</si>
  <si>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</si>
  <si>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</si>
  <si>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</si>
  <si>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</si>
  <si>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</si>
  <si>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</si>
  <si>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</si>
  <si>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</si>
  <si>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</si>
  <si>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</si>
  <si>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</si>
  <si>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</si>
  <si>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</si>
  <si>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</si>
  <si>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</si>
  <si>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</si>
  <si>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</si>
  <si>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</si>
  <si>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</si>
  <si>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</si>
  <si>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</si>
  <si>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</si>
  <si>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</si>
  <si>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</si>
  <si>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</si>
  <si>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</si>
  <si>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</si>
  <si>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</si>
  <si>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</si>
  <si>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</si>
  <si>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</si>
  <si>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</si>
  <si>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</si>
  <si>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</si>
  <si>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</si>
  <si>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</si>
  <si>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</si>
  <si>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</si>
  <si>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</si>
  <si>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</si>
  <si>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</si>
  <si>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</si>
  <si>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</si>
  <si>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</si>
  <si>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</si>
  <si>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</si>
  <si>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</si>
  <si>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</si>
  <si>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</si>
  <si>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</si>
  <si>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</si>
  <si>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</si>
  <si>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</si>
  <si>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</si>
  <si>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</si>
  <si>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</si>
  <si>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</si>
  <si>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</si>
  <si>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</si>
  <si>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</si>
  <si>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</si>
  <si>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</si>
  <si>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</si>
  <si>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</si>
  <si>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</si>
  <si>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</si>
  <si>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</si>
  <si>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</si>
  <si>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</si>
  <si>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</si>
  <si>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</si>
  <si>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</si>
  <si>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</si>
  <si>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</si>
  <si>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</si>
  <si>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</si>
  <si>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</si>
  <si>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</si>
  <si>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</si>
  <si>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</si>
  <si>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</si>
  <si>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</si>
  <si>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</si>
  <si>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</si>
  <si>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</si>
  <si>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</si>
  <si>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</si>
  <si>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</si>
  <si>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</si>
  <si>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</si>
  <si>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</si>
  <si>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</si>
  <si>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</si>
  <si>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</si>
  <si>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</si>
  <si>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</si>
  <si>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</si>
  <si>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</si>
  <si>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</si>
  <si>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</si>
  <si>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</si>
  <si>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</si>
  <si>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</si>
  <si>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</si>
  <si>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</si>
  <si>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</si>
  <si>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</si>
  <si>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</si>
  <si>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</si>
  <si>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</si>
  <si>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</si>
  <si>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</si>
  <si>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</si>
  <si>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</si>
  <si>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</si>
  <si>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</si>
  <si>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</si>
  <si>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</si>
  <si>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</si>
  <si>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</si>
  <si>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</si>
  <si>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</si>
  <si>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</si>
  <si>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</si>
  <si>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</si>
  <si>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</si>
  <si>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</si>
  <si>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</si>
  <si>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</si>
  <si>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</si>
  <si>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</si>
  <si>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</si>
  <si>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</si>
  <si>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</si>
  <si>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</si>
  <si>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</si>
  <si>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</si>
  <si>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</si>
  <si>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</si>
  <si>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</si>
  <si>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</si>
  <si>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</si>
  <si>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</si>
  <si>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</si>
  <si>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</si>
  <si>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</si>
  <si>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</si>
  <si>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</si>
  <si>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</si>
  <si>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</si>
  <si>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</si>
  <si>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</si>
  <si>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</si>
  <si>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</si>
  <si>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</si>
  <si>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</si>
  <si>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</si>
  <si>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</si>
  <si>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</si>
  <si>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</si>
  <si>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</si>
  <si>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</si>
  <si>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</si>
  <si>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</si>
  <si>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</si>
  <si>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</si>
  <si>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</si>
  <si>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</si>
  <si>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</si>
  <si>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</si>
  <si>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</si>
  <si>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</si>
  <si>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</si>
  <si>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</si>
  <si>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</si>
  <si>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</si>
  <si>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</si>
  <si>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</si>
  <si>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</si>
  <si>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</si>
  <si>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</si>
  <si>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</si>
  <si>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</si>
  <si>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</si>
  <si>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</si>
  <si>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</si>
  <si>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</si>
  <si>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</si>
  <si>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</si>
  <si>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</si>
  <si>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</si>
  <si>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</si>
  <si>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</si>
  <si>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</si>
  <si>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</si>
  <si>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</si>
  <si>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</si>
  <si>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</si>
  <si>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</si>
  <si>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</si>
  <si>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</si>
  <si>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</si>
  <si>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</si>
  <si>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</si>
  <si>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</si>
  <si>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</si>
  <si>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</si>
  <si>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</si>
  <si>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</si>
  <si>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</si>
  <si>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</si>
  <si>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</si>
  <si>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</si>
  <si>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</si>
  <si>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</si>
  <si>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</si>
  <si>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</si>
  <si>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</si>
  <si>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</si>
  <si>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</si>
  <si>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</si>
  <si>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</si>
  <si>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</si>
  <si>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</si>
  <si>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</si>
  <si>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</si>
  <si>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</si>
  <si>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</si>
  <si>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</si>
  <si>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</si>
  <si>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</si>
  <si>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</si>
  <si>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</si>
  <si>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</si>
  <si>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</si>
  <si>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</si>
  <si>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</si>
  <si>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</si>
  <si>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</si>
  <si>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</si>
  <si>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</si>
  <si>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</si>
  <si>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</si>
  <si>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</si>
  <si>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</si>
  <si>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</si>
  <si>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</si>
  <si>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</si>
  <si>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</si>
  <si>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</si>
  <si>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</si>
  <si>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</si>
  <si>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</si>
  <si>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</si>
  <si>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</si>
  <si>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</si>
  <si>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</si>
  <si>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</si>
  <si>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</si>
  <si>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</si>
  <si>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</si>
  <si>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</si>
  <si>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</si>
  <si>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</si>
  <si>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</si>
  <si>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</si>
  <si>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</si>
  <si>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</si>
  <si>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</si>
  <si>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</si>
  <si>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</si>
  <si>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</si>
  <si>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</si>
  <si>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</si>
  <si>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</si>
  <si>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</si>
  <si>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</si>
  <si>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</si>
  <si>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</si>
  <si>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</si>
  <si>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</si>
  <si>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</si>
  <si>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</si>
  <si>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</si>
  <si>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</si>
  <si>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</si>
  <si>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</si>
  <si>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</si>
  <si>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</si>
  <si>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</si>
  <si>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</si>
  <si>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</si>
  <si>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</si>
  <si>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</si>
  <si>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</si>
  <si>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</si>
  <si>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</si>
  <si>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</si>
  <si>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</si>
  <si>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</si>
  <si>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</si>
  <si>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</si>
  <si>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</si>
  <si>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</si>
  <si>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</si>
  <si>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</si>
  <si>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</si>
  <si>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</si>
  <si>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</si>
  <si>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</si>
  <si>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</si>
  <si>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</si>
  <si>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</si>
  <si>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</si>
  <si>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</si>
  <si>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</si>
  <si>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</si>
  <si>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</si>
  <si>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</si>
  <si>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</si>
  <si>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</si>
  <si>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</si>
  <si>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</si>
  <si>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</si>
  <si>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</si>
  <si>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</si>
  <si>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</si>
  <si>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</si>
  <si>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</si>
  <si>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</si>
  <si>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</si>
  <si>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</si>
  <si>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</si>
  <si>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</si>
  <si>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</si>
  <si>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</si>
  <si>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</si>
  <si>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</si>
  <si>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</si>
  <si>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</si>
  <si>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</si>
  <si>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</si>
  <si>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</si>
  <si>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</si>
  <si>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</si>
  <si>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</si>
  <si>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</si>
  <si>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</si>
  <si>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</si>
  <si>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</si>
  <si>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</si>
  <si>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</si>
  <si>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</si>
  <si>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</si>
  <si>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</si>
  <si>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</si>
  <si>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</si>
  <si>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</si>
  <si>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</si>
  <si>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</si>
  <si>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</si>
  <si>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</si>
  <si>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</si>
  <si>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</si>
  <si>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</si>
  <si>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</si>
  <si>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</si>
  <si>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</si>
  <si>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</si>
  <si>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</si>
  <si>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</si>
  <si>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</si>
  <si>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</si>
  <si>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</si>
  <si>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</si>
  <si>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</si>
  <si>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</si>
  <si>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</si>
  <si>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</si>
  <si>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</si>
  <si>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</si>
  <si>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</si>
  <si>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</si>
  <si>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</si>
  <si>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</si>
  <si>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</si>
  <si>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</si>
  <si>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</si>
  <si>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</si>
  <si>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</si>
  <si>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</si>
  <si>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</si>
  <si>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</si>
  <si>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</si>
  <si>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</si>
  <si>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</si>
  <si>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</si>
  <si>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</si>
  <si>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</si>
  <si>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</si>
  <si>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</si>
  <si>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</si>
  <si>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</si>
  <si>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</si>
  <si>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</si>
  <si>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</si>
  <si>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</si>
  <si>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</si>
  <si>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</si>
  <si>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</si>
  <si>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</si>
  <si>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</si>
  <si>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</si>
  <si>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</si>
  <si>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</si>
  <si>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</si>
  <si>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</si>
  <si>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</si>
  <si>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</si>
  <si>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</si>
  <si>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</si>
  <si>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</si>
  <si>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</si>
  <si>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</si>
  <si>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</si>
  <si>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</si>
  <si>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</si>
  <si>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</si>
  <si>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</si>
  <si>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</si>
  <si>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</si>
  <si>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</si>
  <si>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</si>
  <si>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</si>
  <si>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</si>
  <si>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</si>
  <si>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</si>
  <si>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</si>
  <si>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</si>
  <si>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</si>
  <si>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</si>
  <si>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</si>
  <si>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</si>
  <si>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</si>
  <si>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</si>
  <si>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</si>
  <si>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</si>
  <si>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</si>
  <si>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</si>
  <si>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</si>
  <si>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</si>
  <si>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</si>
  <si>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</si>
  <si>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</si>
  <si>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</si>
  <si>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</si>
  <si>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</si>
  <si>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</si>
  <si>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</si>
  <si>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</si>
  <si>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</si>
  <si>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</si>
  <si>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</si>
  <si>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</si>
  <si>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</si>
  <si>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</si>
  <si>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</si>
  <si>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</si>
  <si>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</si>
  <si>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</si>
  <si>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</si>
  <si>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</si>
  <si>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</si>
  <si>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</si>
  <si>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</si>
  <si>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</si>
  <si>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</si>
  <si>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</si>
  <si>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</si>
  <si>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</si>
  <si>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</si>
  <si>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</si>
  <si>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</si>
  <si>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</si>
  <si>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</si>
  <si>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</si>
  <si>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</si>
  <si>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</si>
  <si>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</si>
  <si>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</si>
  <si>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</si>
  <si>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</si>
  <si>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</si>
  <si>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</si>
  <si>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</si>
  <si>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</si>
  <si>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</si>
  <si>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</si>
  <si>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</si>
  <si>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</si>
  <si>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</si>
  <si>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</si>
  <si>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</si>
  <si>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</si>
  <si>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</si>
  <si>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</si>
  <si>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</si>
  <si>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</si>
  <si>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</si>
  <si>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</si>
  <si>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</si>
  <si>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</si>
  <si>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</si>
  <si>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</si>
  <si>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</si>
  <si>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</si>
  <si>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</si>
  <si>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</si>
  <si>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</si>
  <si>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</si>
  <si>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</si>
  <si>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</si>
  <si>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</si>
  <si>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</si>
  <si>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</si>
  <si>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</si>
  <si>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</si>
  <si>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</si>
  <si>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</si>
  <si>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</si>
  <si>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</si>
  <si>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</si>
  <si>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</si>
  <si>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</si>
  <si>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</si>
  <si>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</si>
  <si>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</si>
  <si>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</si>
  <si>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</si>
  <si>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</si>
  <si>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</si>
  <si>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</si>
  <si>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</si>
  <si>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</si>
  <si>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</si>
  <si>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</si>
  <si>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</si>
  <si>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</si>
  <si>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</si>
  <si>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</si>
  <si>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</si>
  <si>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</si>
  <si>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</si>
  <si>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</si>
  <si>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</si>
  <si>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</si>
  <si>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</si>
  <si>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</si>
  <si>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</si>
  <si>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</si>
  <si>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</si>
  <si>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</si>
  <si>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</si>
  <si>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</si>
  <si>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</si>
  <si>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</si>
  <si>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</si>
  <si>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</si>
  <si>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</si>
  <si>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</si>
  <si>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</si>
  <si>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</si>
  <si>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</si>
  <si>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</si>
  <si>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</si>
  <si>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</si>
  <si>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</si>
  <si>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</si>
  <si>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</si>
  <si>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</si>
  <si>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</si>
  <si>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</si>
  <si>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</si>
  <si>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</si>
  <si>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</si>
  <si>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</si>
  <si>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</si>
  <si>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</si>
  <si>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</si>
  <si>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</si>
  <si>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</si>
  <si>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</si>
  <si>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</si>
  <si>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</si>
  <si>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</si>
  <si>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</si>
  <si>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</si>
  <si>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</si>
  <si>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</si>
  <si>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</si>
  <si>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</si>
  <si>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</si>
  <si>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</si>
  <si>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</si>
  <si>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</si>
  <si>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</si>
  <si>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</si>
  <si>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</si>
  <si>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</si>
  <si>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</si>
  <si>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</si>
  <si>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</si>
  <si>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</si>
  <si>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</si>
  <si>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</si>
  <si>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</si>
  <si>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</si>
  <si>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</si>
  <si>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</si>
  <si>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</si>
  <si>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</si>
  <si>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</si>
  <si>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</si>
  <si>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</si>
  <si>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</si>
  <si>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</si>
  <si>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</si>
  <si>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</si>
  <si>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</si>
  <si>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</si>
  <si>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</si>
  <si>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</si>
  <si>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</si>
  <si>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</si>
  <si>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</si>
  <si>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</si>
  <si>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</si>
  <si>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</si>
  <si>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</si>
  <si>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</si>
  <si>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</si>
  <si>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</si>
  <si>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</si>
  <si>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</si>
  <si>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</si>
  <si>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</si>
  <si>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</si>
  <si>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</si>
  <si>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</si>
  <si>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</si>
  <si>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</si>
  <si>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</si>
  <si>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</si>
  <si>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</si>
  <si>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</si>
  <si>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</si>
  <si>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</si>
  <si>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</si>
  <si>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</si>
  <si>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</si>
  <si>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</si>
  <si>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</si>
  <si>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</si>
  <si>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</si>
  <si>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</si>
  <si>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</si>
  <si>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</si>
  <si>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</si>
  <si>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</si>
  <si>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</si>
  <si>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</si>
  <si>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</si>
  <si>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</si>
  <si>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</si>
  <si>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</si>
  <si>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</si>
  <si>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</si>
  <si>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</si>
  <si>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</si>
  <si>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</si>
  <si>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</si>
  <si>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</si>
  <si>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</si>
  <si>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</si>
  <si>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</si>
  <si>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</si>
  <si>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</si>
  <si>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</si>
  <si>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</si>
  <si>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</si>
  <si>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</si>
  <si>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</si>
  <si>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</si>
  <si>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</si>
  <si>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</si>
  <si>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</si>
  <si>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</si>
  <si>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</si>
  <si>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</si>
  <si>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</si>
  <si>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</si>
  <si>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</si>
  <si>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</si>
  <si>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</si>
  <si>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</si>
  <si>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</si>
  <si>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</si>
  <si>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</si>
  <si>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</si>
  <si>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</si>
  <si>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</si>
  <si>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</si>
  <si>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</si>
  <si>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</si>
  <si>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</si>
  <si>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</si>
  <si>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</si>
  <si>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</si>
  <si>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</si>
  <si>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</si>
  <si>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</si>
  <si>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</si>
  <si>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</si>
  <si>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</si>
  <si>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</si>
  <si>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</si>
  <si>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</si>
  <si>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</si>
  <si>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</si>
  <si>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</si>
  <si>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</si>
  <si>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</si>
  <si>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</si>
  <si>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</si>
  <si>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</si>
  <si>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</si>
  <si>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</si>
  <si>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</si>
  <si>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</si>
  <si>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</si>
  <si>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</si>
  <si>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</si>
  <si>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</si>
  <si>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</si>
  <si>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</si>
  <si>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</si>
  <si>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</si>
  <si>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</si>
  <si>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</si>
  <si>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</si>
  <si>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</si>
  <si>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</si>
  <si>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</si>
  <si>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</si>
  <si>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</si>
  <si>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</si>
  <si>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</si>
  <si>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</si>
  <si>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</si>
  <si>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</si>
  <si>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</si>
  <si>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</si>
  <si>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</si>
  <si>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</si>
  <si>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</si>
  <si>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</si>
  <si>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</si>
  <si>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</si>
  <si>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</si>
  <si>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</si>
  <si>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</si>
  <si>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</si>
  <si>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</si>
  <si>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</si>
  <si>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</si>
  <si>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</si>
  <si>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</si>
  <si>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</si>
  <si>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</si>
  <si>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</si>
  <si>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</si>
  <si>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</si>
  <si>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</si>
  <si>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</si>
  <si>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</si>
  <si>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</si>
  <si>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</si>
  <si>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</si>
  <si>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</si>
  <si>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</si>
  <si>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</si>
  <si>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</si>
  <si>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</si>
  <si>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</si>
  <si>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</si>
  <si>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</si>
  <si>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</si>
  <si>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</si>
  <si>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</si>
  <si>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</si>
  <si>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</si>
  <si>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</si>
  <si>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</si>
  <si>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</si>
  <si>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</si>
  <si>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</si>
  <si>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</si>
  <si>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</si>
  <si>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</si>
  <si>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</si>
  <si>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</si>
  <si>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</si>
  <si>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</si>
  <si>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</si>
  <si>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</si>
  <si>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</si>
  <si>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</si>
  <si>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</si>
  <si>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</si>
  <si>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</si>
  <si>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</si>
  <si>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</si>
  <si>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</si>
  <si>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</si>
  <si>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</si>
  <si>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</si>
  <si>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</si>
  <si>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</si>
  <si>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</si>
  <si>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</si>
  <si>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</si>
  <si>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</si>
  <si>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</si>
  <si>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</si>
  <si>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</si>
  <si>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</si>
  <si>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</si>
  <si>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</si>
  <si>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</si>
  <si>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</si>
  <si>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</si>
  <si>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</si>
  <si>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</si>
  <si>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</si>
  <si>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</si>
  <si>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</si>
  <si>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</si>
  <si>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</si>
  <si>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</si>
  <si>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</si>
  <si>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</si>
  <si>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</si>
  <si>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</si>
  <si>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</si>
  <si>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</si>
  <si>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</si>
  <si>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</si>
  <si>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</si>
  <si>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</si>
  <si>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</si>
  <si>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</si>
  <si>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</si>
  <si>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</si>
  <si>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</si>
  <si>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</si>
  <si>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</si>
  <si>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</si>
  <si>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</si>
  <si>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</si>
  <si>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</si>
  <si>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</si>
  <si>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</si>
  <si>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</si>
  <si>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</si>
  <si>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</si>
  <si>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</si>
  <si>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</si>
  <si>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</si>
  <si>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</si>
  <si>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</si>
  <si>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</si>
  <si>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</si>
  <si>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</si>
  <si>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</si>
  <si>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</si>
  <si>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</si>
  <si>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</si>
  <si>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</si>
  <si>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</si>
  <si>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</si>
  <si>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</si>
  <si>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</si>
  <si>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</si>
  <si>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</si>
  <si>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</si>
  <si>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</si>
  <si>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</si>
  <si>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</si>
  <si>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</si>
  <si>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</si>
  <si>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</si>
  <si>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</si>
  <si>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</si>
  <si>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</si>
  <si>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</si>
  <si>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</si>
  <si>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</si>
  <si>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</si>
  <si>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</si>
  <si>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</si>
  <si>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</si>
  <si>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</si>
  <si>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</si>
  <si>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</si>
  <si>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</si>
  <si>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</si>
  <si>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</si>
  <si>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</si>
  <si>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</si>
  <si>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</si>
  <si>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</si>
  <si>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</si>
  <si>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</si>
  <si>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</si>
  <si>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</si>
  <si>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</si>
  <si>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</si>
  <si>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</si>
  <si>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</si>
  <si>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</si>
  <si>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</si>
  <si>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</si>
  <si>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</si>
  <si>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</si>
  <si>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</si>
  <si>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</si>
  <si>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</si>
  <si>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</si>
  <si>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</si>
  <si>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</si>
  <si>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</si>
  <si>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</si>
  <si>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</si>
  <si>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</si>
  <si>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</si>
  <si>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</si>
  <si>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</si>
  <si>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</si>
  <si>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</si>
  <si>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</si>
  <si>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</si>
  <si>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</si>
  <si>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</si>
  <si>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</si>
  <si>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</si>
  <si>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</si>
  <si>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</si>
  <si>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</si>
  <si>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</si>
  <si>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</si>
  <si>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</si>
  <si>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</si>
  <si>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</si>
  <si>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</si>
  <si>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</si>
  <si>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</si>
  <si>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</si>
  <si>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</si>
  <si>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</si>
  <si>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</si>
  <si>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</si>
  <si>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</si>
  <si>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</si>
  <si>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</si>
  <si>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</si>
  <si>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</si>
  <si>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</si>
  <si>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</si>
  <si>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</si>
  <si>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</si>
  <si>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</si>
  <si>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</si>
  <si>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</si>
  <si>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</si>
  <si>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</si>
  <si>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</si>
  <si>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</si>
  <si>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</si>
  <si>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</si>
  <si>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</si>
  <si>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</si>
  <si>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</si>
  <si>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</si>
  <si>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</si>
  <si>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</si>
  <si>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</si>
  <si>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</si>
  <si>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</si>
  <si>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</si>
  <si>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</si>
  <si>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</si>
  <si>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</si>
  <si>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</si>
  <si>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</si>
  <si>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</si>
  <si>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</si>
  <si>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</si>
  <si>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</si>
  <si>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</si>
  <si>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</si>
  <si>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</si>
  <si>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</si>
  <si>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</si>
  <si>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</si>
  <si>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</si>
  <si>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</si>
  <si>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</si>
  <si>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</si>
  <si>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</si>
  <si>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</si>
  <si>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</si>
  <si>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</si>
  <si>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</si>
  <si>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</si>
  <si>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</si>
  <si>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</si>
  <si>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</si>
  <si>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</si>
  <si>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</si>
  <si>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</si>
  <si>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</si>
  <si>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</si>
  <si>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</si>
  <si>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</si>
  <si>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</si>
  <si>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</si>
  <si>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</si>
  <si>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</si>
  <si>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</si>
  <si>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</si>
  <si>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</si>
  <si>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</si>
  <si>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</si>
  <si>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</si>
  <si>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</si>
  <si>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</si>
  <si>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</si>
  <si>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</si>
  <si>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</si>
  <si>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</si>
  <si>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</si>
  <si>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</si>
  <si>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</si>
  <si>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</si>
  <si>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</si>
  <si>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</si>
  <si>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</si>
  <si>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</si>
  <si>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</si>
  <si>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</si>
  <si>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</si>
  <si>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</si>
  <si>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</si>
  <si>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</si>
  <si>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</si>
  <si>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</si>
  <si>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</si>
  <si>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</si>
  <si>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</si>
  <si>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</si>
  <si>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</si>
  <si>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</si>
  <si>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</si>
  <si>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</si>
  <si>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</si>
  <si>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</si>
  <si>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</si>
  <si>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</si>
  <si>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</si>
  <si>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</si>
  <si>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</si>
  <si>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</si>
  <si>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</si>
  <si>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</si>
  <si>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</si>
  <si>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</si>
  <si>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</si>
  <si>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</si>
  <si>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</si>
  <si>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</si>
  <si>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</si>
  <si>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</si>
  <si>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</si>
  <si>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</si>
  <si>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</si>
  <si>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</si>
  <si>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</si>
  <si>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</si>
  <si>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</si>
  <si>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</si>
  <si>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</si>
  <si>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</si>
  <si>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</si>
  <si>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</si>
  <si>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</si>
  <si>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</si>
  <si>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</si>
  <si>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</si>
  <si>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</si>
  <si>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</si>
  <si>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</si>
  <si>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</si>
  <si>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</si>
  <si>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</si>
  <si>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</si>
  <si>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</si>
  <si>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</si>
  <si>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</si>
  <si>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</si>
  <si>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</si>
  <si>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</si>
  <si>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</si>
  <si>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</si>
  <si>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</si>
  <si>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</si>
  <si>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</si>
  <si>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</si>
  <si>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</si>
  <si>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</si>
  <si>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</si>
  <si>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</si>
  <si>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</si>
  <si>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</si>
  <si>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</si>
  <si>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</si>
  <si>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</si>
  <si>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</si>
  <si>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</si>
  <si>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</si>
  <si>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</si>
  <si>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</si>
  <si>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</si>
  <si>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</si>
  <si>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</si>
  <si>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</si>
  <si>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</si>
  <si>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</si>
  <si>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</si>
  <si>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</si>
  <si>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</si>
  <si>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</si>
  <si>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</si>
  <si>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</si>
  <si>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</si>
  <si>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</si>
  <si>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</si>
  <si>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</si>
  <si>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</si>
  <si>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</si>
  <si>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</si>
  <si>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</si>
  <si>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</si>
  <si>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</si>
  <si>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</si>
  <si>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</si>
  <si>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</si>
  <si>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</si>
  <si>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</si>
  <si>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</si>
  <si>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</si>
  <si>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</si>
  <si>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</si>
  <si>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</si>
  <si>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</si>
  <si>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</si>
  <si>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</si>
  <si>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</si>
  <si>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</si>
  <si>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</si>
  <si>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</si>
  <si>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</si>
  <si>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</si>
  <si>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</si>
  <si>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</si>
  <si>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</si>
  <si>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</si>
  <si>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</si>
  <si>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</si>
  <si>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</si>
  <si>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</si>
  <si>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</si>
  <si>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</si>
  <si>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</si>
  <si>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</si>
  <si>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</si>
  <si>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</si>
  <si>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</si>
  <si>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</si>
  <si>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</si>
  <si>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</si>
  <si>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</si>
  <si>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</si>
  <si>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</si>
  <si>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</si>
  <si>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</si>
  <si>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</si>
  <si>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</si>
  <si>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</si>
  <si>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</si>
  <si>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</si>
  <si>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</si>
  <si>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</si>
  <si>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</si>
  <si>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</si>
  <si>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</si>
  <si>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</si>
  <si>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</si>
  <si>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</si>
  <si>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</si>
  <si>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</si>
  <si>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</si>
  <si>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</si>
  <si>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</si>
  <si>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</si>
  <si>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</si>
  <si>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</si>
  <si>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</si>
  <si>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</si>
  <si>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</si>
  <si>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</si>
  <si>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</si>
  <si>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</si>
  <si>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</si>
  <si>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</si>
  <si>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</si>
  <si>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</si>
  <si>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</si>
  <si>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</si>
  <si>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</si>
  <si>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</si>
  <si>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</si>
  <si>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</si>
  <si>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</si>
  <si>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</si>
  <si>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</si>
  <si>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</si>
  <si>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</si>
  <si>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</si>
  <si>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</si>
  <si>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</si>
  <si>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</si>
  <si>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</si>
  <si>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</si>
  <si>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</si>
  <si>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</si>
  <si>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</si>
  <si>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</si>
  <si>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</si>
  <si>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</si>
  <si>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</si>
  <si>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</si>
  <si>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</si>
  <si>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</si>
  <si>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</si>
  <si>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</si>
  <si>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</si>
  <si>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</si>
  <si>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</si>
  <si>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</si>
  <si>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</si>
  <si>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</si>
  <si>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</si>
  <si>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</si>
  <si>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</si>
  <si>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</si>
  <si>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</si>
  <si>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</si>
  <si>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</si>
  <si>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</si>
  <si>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</si>
  <si>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</si>
  <si>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</si>
  <si>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</si>
  <si>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</si>
  <si>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</si>
  <si>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</si>
  <si>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</si>
  <si>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</si>
  <si>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</si>
  <si>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</si>
  <si>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</si>
  <si>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</si>
  <si>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</si>
  <si>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</si>
  <si>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</si>
  <si>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</si>
  <si>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</si>
  <si>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</si>
  <si>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</si>
  <si>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</si>
  <si>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</si>
  <si>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</si>
  <si>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</si>
  <si>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</si>
  <si>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</si>
  <si>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</si>
  <si>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</si>
  <si>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</si>
  <si>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</si>
  <si>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</si>
  <si>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</si>
  <si>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</si>
  <si>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</si>
  <si>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</si>
  <si>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</si>
  <si>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</si>
  <si>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</si>
  <si>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</si>
  <si>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</si>
  <si>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</si>
  <si>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</si>
  <si>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</si>
  <si>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</si>
  <si>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</si>
  <si>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</si>
  <si>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</si>
  <si>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</si>
  <si>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</si>
  <si>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</si>
  <si>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</si>
  <si>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</si>
  <si>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</si>
  <si>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</si>
  <si>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</si>
  <si>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</si>
  <si>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</si>
  <si>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</si>
  <si>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</si>
  <si>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</si>
  <si>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</si>
  <si>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</si>
  <si>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</si>
  <si>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</si>
  <si>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</si>
  <si>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</si>
  <si>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</si>
  <si>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</si>
  <si>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</si>
  <si>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</si>
  <si>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</si>
  <si>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</si>
  <si>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</si>
  <si>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</si>
  <si>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</si>
  <si>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</si>
  <si>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</si>
  <si>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</si>
  <si>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</si>
  <si>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</si>
  <si>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</si>
  <si>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</si>
  <si>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</si>
  <si>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</si>
  <si>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</si>
  <si>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</si>
  <si>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</si>
  <si>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</si>
  <si>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</si>
  <si>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</si>
  <si>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</si>
  <si>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</si>
  <si>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</si>
  <si>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</si>
  <si>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</si>
  <si>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</si>
  <si>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</si>
  <si>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</si>
  <si>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</si>
  <si>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</si>
  <si>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</si>
  <si>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</si>
  <si>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</si>
  <si>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</si>
  <si>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</si>
  <si>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</si>
  <si>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</si>
  <si>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</si>
  <si>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</si>
  <si>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</si>
  <si>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</si>
  <si>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</si>
  <si>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</si>
  <si>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</si>
  <si>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</si>
  <si>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</si>
  <si>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</si>
  <si>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</si>
  <si>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</si>
  <si>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</si>
  <si>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</si>
  <si>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</si>
  <si>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</si>
  <si>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</si>
  <si>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</si>
  <si>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</si>
  <si>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</si>
  <si>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</si>
  <si>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</si>
  <si>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</si>
  <si>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</si>
  <si>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</si>
  <si>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</si>
  <si>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</si>
  <si>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</si>
  <si>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</si>
  <si>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</si>
  <si>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</si>
  <si>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</si>
  <si>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</si>
  <si>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</si>
  <si>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</si>
  <si>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</si>
  <si>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</si>
  <si>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</si>
  <si>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</si>
  <si>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</si>
  <si>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</si>
  <si>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</si>
  <si>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</si>
  <si>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</si>
  <si>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</si>
  <si>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</si>
  <si>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</si>
  <si>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</si>
  <si>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</si>
  <si>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</si>
  <si>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</si>
  <si>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</si>
  <si>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</si>
  <si>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</si>
  <si>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</si>
  <si>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</si>
  <si>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</si>
  <si>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</si>
  <si>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</si>
  <si>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</si>
  <si>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</si>
  <si>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</si>
  <si>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</si>
  <si>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</si>
  <si>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</si>
  <si>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</si>
  <si>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</si>
  <si>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</si>
  <si>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</si>
  <si>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</si>
  <si>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</si>
  <si>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</si>
  <si>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</si>
  <si>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</si>
  <si>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</si>
  <si>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</si>
  <si>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</si>
  <si>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</si>
  <si>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</si>
  <si>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</si>
  <si>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</si>
  <si>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</si>
  <si>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</si>
  <si>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</si>
  <si>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</si>
  <si>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</si>
  <si>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</si>
  <si>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</si>
  <si>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</si>
  <si>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</si>
  <si>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</si>
  <si>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</si>
  <si>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</si>
  <si>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</si>
  <si>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</si>
  <si>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</si>
  <si>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</si>
  <si>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</si>
  <si>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</si>
  <si>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</si>
  <si>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</si>
  <si>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</si>
  <si>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</si>
  <si>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</si>
  <si>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</si>
  <si>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</si>
  <si>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</si>
  <si>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</si>
  <si>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</si>
  <si>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</si>
  <si>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</si>
  <si>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</si>
  <si>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</si>
  <si>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</si>
  <si>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</si>
  <si>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</si>
  <si>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</si>
  <si>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</si>
  <si>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</si>
  <si>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</si>
  <si>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</si>
  <si>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</si>
  <si>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</si>
  <si>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</si>
  <si>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</si>
  <si>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</si>
  <si>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</si>
  <si>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</si>
  <si>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</si>
  <si>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</si>
  <si>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</si>
  <si>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</si>
  <si>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</si>
  <si>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</si>
  <si>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</si>
  <si>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</si>
  <si>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</si>
  <si>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</si>
  <si>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</si>
  <si>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</si>
  <si>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</si>
  <si>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</si>
  <si>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</si>
  <si>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</si>
  <si>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</si>
  <si>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</si>
  <si>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</si>
  <si>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</si>
  <si>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</si>
  <si>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</si>
  <si>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</si>
  <si>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</si>
  <si>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</si>
  <si>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</si>
  <si>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</si>
  <si>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</si>
  <si>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</si>
  <si>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</si>
  <si>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</si>
  <si>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</si>
  <si>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</si>
  <si>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</si>
  <si>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</si>
  <si>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</si>
  <si>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</si>
  <si>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</si>
  <si>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</si>
  <si>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</si>
  <si>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</si>
  <si>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</si>
  <si>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</si>
  <si>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</si>
  <si>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</si>
  <si>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</si>
  <si>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</si>
  <si>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</si>
  <si>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</si>
  <si>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</si>
  <si>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</si>
  <si>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</si>
  <si>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</si>
  <si>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</si>
  <si>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</si>
  <si>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</si>
  <si>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</si>
  <si>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</si>
  <si>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</si>
  <si>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</si>
  <si>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</si>
  <si>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</si>
  <si>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</si>
  <si>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</si>
  <si>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</si>
  <si>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</si>
  <si>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</si>
  <si>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</si>
  <si>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</si>
  <si>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</si>
  <si>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</si>
  <si>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</si>
  <si>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</si>
  <si>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</si>
  <si>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</si>
  <si>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</si>
  <si>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</si>
  <si>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</si>
  <si>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</si>
  <si>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</si>
  <si>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</si>
  <si>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</si>
  <si>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</si>
  <si>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</si>
  <si>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</si>
  <si>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</si>
  <si>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</si>
  <si>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</si>
  <si>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</si>
  <si>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</si>
  <si>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</si>
  <si>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</si>
  <si>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</si>
  <si>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</si>
  <si>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</si>
  <si>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</si>
  <si>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</si>
  <si>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</si>
  <si>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</si>
  <si>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</si>
  <si>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</si>
  <si>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</si>
  <si>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</si>
  <si>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</si>
  <si>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</si>
  <si>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</si>
  <si>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</si>
  <si>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</si>
  <si>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</si>
  <si>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</si>
  <si>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</si>
  <si>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</si>
  <si>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</si>
  <si>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</si>
  <si>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</si>
  <si>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</si>
  <si>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</si>
  <si>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</si>
  <si>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</si>
  <si>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</si>
  <si>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</si>
  <si>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</si>
  <si>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</si>
  <si>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</si>
  <si>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</si>
  <si>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</si>
  <si>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</si>
  <si>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</si>
  <si>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</si>
  <si>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</si>
  <si>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</si>
  <si>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</si>
  <si>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</si>
  <si>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</si>
  <si>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</si>
  <si>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</si>
  <si>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</si>
  <si>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</si>
  <si>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</si>
  <si>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</si>
  <si>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</si>
  <si>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</si>
  <si>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</si>
  <si>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</si>
  <si>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</si>
  <si>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</si>
  <si>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</si>
  <si>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</si>
  <si>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</si>
  <si>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</si>
  <si>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</si>
  <si>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</si>
  <si>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</si>
  <si>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</si>
  <si>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</si>
  <si>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</si>
  <si>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</si>
  <si>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</si>
  <si>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</si>
  <si>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</si>
  <si>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</si>
  <si>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</si>
  <si>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</si>
  <si>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</si>
  <si>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</si>
  <si>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</si>
  <si>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</si>
  <si>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</si>
  <si>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</si>
  <si>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</si>
  <si>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</si>
  <si>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</si>
  <si>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</si>
  <si>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</si>
  <si>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</si>
  <si>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</si>
  <si>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</si>
  <si>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</si>
  <si>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</si>
  <si>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</si>
  <si>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</si>
  <si>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</si>
  <si>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</si>
  <si>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</si>
  <si>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</si>
  <si>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</si>
  <si>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</si>
  <si>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</si>
  <si>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</si>
  <si>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</si>
  <si>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</si>
  <si>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</si>
  <si>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</si>
  <si>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</si>
  <si>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</si>
  <si>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</si>
  <si>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</si>
  <si>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</si>
  <si>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</si>
  <si>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</si>
  <si>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</si>
  <si>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</si>
  <si>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</si>
  <si>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</si>
  <si>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</si>
  <si>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</si>
  <si>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</si>
  <si>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</si>
  <si>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</si>
  <si>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</si>
  <si>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</si>
  <si>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</si>
  <si>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</si>
  <si>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</si>
  <si>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</si>
  <si>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</si>
  <si>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</si>
  <si>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</si>
  <si>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</si>
  <si>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</si>
  <si>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</si>
  <si>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</si>
  <si>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</si>
  <si>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</si>
  <si>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</si>
  <si>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</si>
  <si>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</si>
  <si>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</si>
  <si>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</si>
  <si>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</si>
  <si>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</si>
  <si>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</si>
  <si>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</si>
  <si>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</si>
  <si>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</si>
  <si>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</si>
  <si>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</si>
  <si>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</si>
  <si>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</si>
  <si>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</si>
  <si>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</si>
  <si>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</si>
  <si>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</si>
  <si>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</si>
  <si>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</si>
  <si>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</si>
  <si>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</si>
  <si>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</si>
  <si>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</si>
  <si>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</si>
  <si>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</si>
  <si>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</si>
  <si>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</si>
  <si>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</si>
  <si>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</si>
  <si>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</si>
  <si>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</si>
  <si>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</si>
  <si>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</si>
  <si>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</si>
  <si>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</si>
  <si>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</si>
  <si>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</si>
  <si>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</si>
  <si>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</si>
  <si>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</si>
  <si>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</si>
  <si>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</si>
  <si>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</si>
  <si>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</si>
  <si>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</si>
  <si>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</si>
  <si>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</si>
  <si>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</si>
  <si>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</si>
  <si>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</si>
  <si>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</si>
  <si>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</si>
  <si>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</si>
  <si>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</si>
  <si>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</si>
  <si>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</si>
  <si>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</si>
  <si>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</si>
  <si>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</si>
  <si>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</si>
  <si>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</si>
  <si>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</si>
  <si>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</si>
  <si>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</si>
  <si>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</si>
  <si>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</si>
  <si>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</si>
  <si>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</si>
  <si>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</si>
  <si>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</si>
  <si>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</si>
  <si>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</si>
  <si>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</si>
  <si>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</si>
  <si>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</si>
  <si>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</si>
  <si>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</si>
  <si>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</si>
  <si>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</si>
  <si>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</si>
  <si>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</si>
  <si>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</si>
  <si>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</si>
  <si>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</si>
  <si>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</si>
  <si>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</si>
  <si>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</si>
  <si>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</si>
  <si>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</si>
  <si>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</si>
  <si>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</si>
  <si>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</si>
  <si>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</si>
  <si>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</si>
  <si>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</si>
  <si>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</si>
  <si>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</si>
  <si>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</si>
  <si>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</si>
  <si>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</si>
  <si>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</si>
  <si>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</si>
  <si>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</si>
  <si>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</si>
  <si>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</si>
  <si>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</si>
  <si>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</si>
  <si>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</si>
  <si>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</si>
  <si>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</si>
  <si>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</si>
  <si>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</si>
  <si>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</si>
  <si>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</si>
  <si>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</si>
  <si>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</si>
  <si>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</si>
  <si>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</si>
  <si>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</si>
  <si>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</si>
  <si>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</si>
  <si>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</si>
  <si>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</si>
  <si>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</si>
  <si>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</si>
  <si>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</si>
  <si>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</si>
  <si>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</si>
  <si>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</si>
  <si>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</si>
  <si>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</si>
  <si>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</si>
  <si>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</si>
  <si>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</si>
  <si>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</si>
  <si>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</si>
  <si>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</si>
  <si>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</si>
  <si>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</si>
  <si>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</si>
  <si>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</si>
  <si>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</si>
  <si>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</si>
  <si>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</si>
  <si>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</si>
  <si>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</si>
  <si>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</si>
  <si>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</si>
  <si>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</si>
  <si>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</si>
  <si>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</si>
  <si>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</si>
  <si>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</si>
  <si>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</si>
  <si>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</si>
  <si>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</si>
  <si>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</si>
  <si>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</si>
  <si>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</si>
  <si>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</si>
  <si>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</si>
  <si>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</si>
  <si>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</si>
  <si>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</si>
  <si>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</si>
  <si>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</si>
  <si>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</si>
  <si>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</si>
  <si>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</si>
  <si>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</si>
  <si>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</si>
  <si>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</si>
  <si>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</si>
  <si>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</si>
  <si>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</si>
  <si>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</si>
  <si>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</si>
  <si>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</si>
  <si>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</si>
  <si>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</si>
  <si>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</si>
  <si>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</si>
  <si>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</si>
  <si>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</si>
  <si>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</si>
  <si>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</si>
  <si>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</si>
  <si>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</si>
  <si>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</si>
  <si>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</si>
  <si>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</si>
  <si>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</si>
  <si>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</si>
  <si>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</si>
  <si>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</si>
  <si>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</si>
  <si>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</si>
  <si>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</si>
  <si>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</si>
  <si>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</si>
  <si>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</si>
  <si>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</si>
  <si>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</si>
  <si>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</si>
  <si>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</si>
  <si>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</si>
  <si>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</si>
  <si>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</si>
  <si>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</si>
  <si>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</si>
  <si>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</si>
  <si>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</si>
  <si>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</si>
  <si>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</si>
  <si>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</si>
  <si>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</si>
  <si>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</si>
  <si>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</si>
  <si>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</si>
  <si>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</si>
  <si>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</si>
  <si>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</si>
  <si>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</si>
  <si>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</si>
  <si>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</si>
  <si>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</si>
  <si>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</si>
  <si>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</si>
  <si>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</si>
  <si>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</si>
  <si>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</si>
  <si>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</si>
  <si>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</si>
  <si>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</si>
  <si>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</si>
  <si>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</si>
  <si>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</si>
  <si>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</si>
  <si>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</si>
  <si>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</si>
  <si>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</si>
  <si>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</si>
  <si>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</si>
  <si>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</si>
  <si>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</si>
  <si>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</si>
  <si>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</si>
  <si>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</si>
  <si>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</si>
  <si>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</si>
  <si>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</si>
  <si>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</si>
  <si>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</si>
  <si>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</si>
  <si>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</si>
  <si>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</si>
  <si>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</si>
  <si>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</si>
  <si>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</si>
  <si>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</si>
  <si>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</si>
  <si>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</si>
  <si>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</si>
  <si>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</si>
  <si>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</si>
  <si>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</si>
  <si>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</si>
  <si>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</si>
  <si>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</si>
  <si>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</si>
  <si>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</si>
  <si>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</si>
  <si>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</si>
  <si>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</si>
  <si>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</si>
  <si>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</si>
  <si>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</si>
  <si>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</si>
  <si>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</si>
  <si>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</si>
  <si>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</si>
  <si>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</si>
  <si>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</si>
  <si>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</si>
  <si>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</si>
  <si>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</si>
  <si>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</si>
  <si>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</si>
  <si>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</si>
  <si>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</si>
  <si>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</si>
  <si>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</si>
  <si>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</si>
  <si>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</si>
  <si>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</si>
  <si>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</si>
  <si>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</si>
  <si>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</si>
  <si>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</si>
  <si>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</si>
  <si>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</si>
  <si>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</si>
  <si>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</si>
  <si>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</si>
  <si>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</si>
  <si>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</si>
  <si>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</si>
  <si>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</si>
  <si>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</si>
  <si>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</si>
  <si>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</si>
  <si>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</si>
  <si>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</si>
  <si>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</si>
  <si>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</si>
  <si>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</si>
  <si>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</si>
  <si>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</si>
  <si>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</si>
  <si>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</si>
  <si>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</si>
  <si>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</si>
  <si>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</si>
  <si>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</si>
  <si>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</si>
  <si>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</si>
  <si>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</si>
  <si>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</si>
  <si>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</si>
  <si>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</si>
  <si>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</si>
  <si>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</si>
  <si>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</si>
  <si>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</si>
  <si>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</si>
  <si>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</si>
  <si>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</si>
  <si>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</si>
  <si>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</si>
  <si>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</si>
  <si>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</si>
  <si>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</si>
  <si>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</si>
  <si>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</si>
  <si>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</si>
  <si>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</si>
  <si>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</si>
  <si>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</si>
  <si>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</si>
  <si>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</si>
  <si>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</si>
  <si>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</si>
  <si>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</si>
  <si>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</si>
  <si>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</si>
  <si>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</si>
  <si>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</si>
  <si>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</si>
  <si>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</si>
  <si>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</si>
  <si>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</si>
  <si>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</si>
  <si>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</si>
  <si>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</si>
  <si>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</si>
  <si>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</si>
  <si>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</si>
  <si>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</si>
  <si>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</si>
  <si>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</si>
  <si>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</si>
  <si>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</si>
  <si>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</si>
  <si>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</si>
  <si>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</si>
  <si>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</si>
  <si>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</si>
  <si>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</si>
  <si>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</si>
  <si>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</si>
  <si>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</si>
  <si>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</si>
  <si>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</si>
  <si>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</si>
  <si>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</si>
  <si>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</si>
  <si>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</si>
  <si>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</si>
  <si>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</si>
  <si>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</si>
  <si>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</si>
  <si>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</si>
  <si>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</si>
  <si>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</si>
  <si>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</si>
  <si>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</si>
  <si>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</si>
  <si>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</si>
  <si>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</si>
  <si>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</si>
  <si>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</si>
  <si>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</si>
  <si>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</si>
  <si>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</si>
  <si>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</si>
  <si>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</si>
  <si>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</si>
  <si>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</si>
  <si>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</si>
  <si>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</si>
  <si>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</si>
  <si>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</si>
  <si>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</si>
  <si>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</si>
  <si>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</si>
  <si>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</si>
  <si>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</si>
  <si>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</si>
  <si>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</si>
  <si>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</si>
  <si>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</si>
  <si>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</si>
  <si>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</si>
  <si>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</si>
  <si>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</si>
  <si>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</si>
  <si>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</si>
  <si>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</si>
  <si>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</si>
  <si>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</si>
  <si>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</si>
  <si>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</si>
  <si>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</si>
  <si>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</si>
  <si>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</si>
  <si>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</si>
  <si>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</si>
  <si>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</si>
  <si>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</si>
  <si>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</si>
  <si>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</si>
  <si>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</si>
  <si>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</si>
  <si>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</si>
  <si>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</si>
  <si>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</si>
  <si>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</si>
  <si>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</si>
  <si>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</si>
  <si>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</si>
  <si>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</si>
  <si>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</si>
  <si>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</si>
  <si>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</si>
  <si>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</si>
  <si>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</si>
  <si>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</si>
  <si>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</si>
  <si>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</si>
  <si>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</si>
  <si>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</si>
  <si>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</si>
  <si>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</si>
  <si>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</si>
  <si>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</si>
  <si>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</si>
  <si>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</si>
  <si>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</si>
  <si>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</si>
  <si>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</si>
  <si>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</si>
  <si>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</si>
  <si>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</si>
  <si>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</si>
  <si>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</si>
  <si>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</si>
  <si>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</si>
  <si>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</si>
  <si>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</si>
  <si>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</si>
  <si>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</si>
  <si>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</si>
  <si>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</si>
  <si>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</si>
  <si>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</si>
  <si>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</si>
  <si>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</si>
  <si>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</si>
  <si>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</si>
  <si>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</si>
  <si>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</si>
  <si>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</si>
  <si>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</si>
  <si>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</si>
  <si>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</si>
  <si>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</si>
  <si>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</si>
  <si>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</si>
  <si>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</si>
  <si>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</si>
  <si>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</si>
  <si>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</si>
  <si>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</si>
  <si>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</si>
  <si>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</si>
  <si>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</si>
  <si>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</si>
  <si>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</si>
  <si>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</si>
  <si>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</si>
  <si>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</si>
  <si>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</si>
  <si>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</si>
  <si>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</si>
  <si>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</si>
  <si>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</si>
  <si>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</si>
  <si>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</si>
  <si>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</si>
  <si>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</si>
  <si>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</si>
  <si>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</si>
  <si>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</si>
  <si>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</si>
  <si>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</si>
  <si>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</si>
  <si>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</si>
  <si>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</si>
  <si>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</si>
  <si>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</si>
  <si>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</si>
  <si>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</si>
  <si>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</si>
  <si>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</si>
  <si>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</si>
  <si>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</si>
  <si>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</si>
  <si>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</si>
  <si>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</si>
  <si>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</si>
  <si>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</si>
  <si>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</si>
  <si>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</si>
  <si>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</si>
  <si>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</si>
  <si>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</si>
  <si>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</si>
  <si>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</si>
  <si>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</si>
  <si>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</si>
  <si>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</si>
  <si>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</si>
  <si>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</si>
  <si>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</si>
  <si>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</si>
  <si>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</si>
  <si>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</si>
  <si>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</si>
  <si>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</si>
  <si>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</si>
  <si>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</si>
  <si>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</si>
  <si>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</si>
  <si>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</si>
  <si>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</si>
  <si>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</si>
  <si>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</si>
  <si>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</si>
  <si>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</si>
  <si>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</si>
  <si>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</si>
  <si>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</si>
  <si>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</si>
  <si>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</si>
  <si>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</si>
  <si>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</si>
  <si>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</si>
  <si>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</si>
  <si>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</si>
  <si>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</si>
  <si>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</si>
  <si>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</si>
  <si>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</si>
  <si>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</si>
  <si>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</si>
  <si>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</si>
  <si>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</si>
  <si>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</si>
  <si>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</si>
  <si>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</si>
  <si>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</si>
  <si>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</si>
  <si>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</si>
  <si>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</si>
  <si>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</si>
  <si>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</si>
  <si>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</si>
  <si>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</si>
  <si>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</si>
  <si>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</si>
  <si>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</si>
  <si>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</si>
  <si>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</si>
  <si>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</si>
  <si>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</si>
  <si>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</si>
  <si>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</si>
  <si>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</si>
  <si>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</si>
  <si>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</si>
  <si>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</si>
  <si>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</si>
  <si>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</si>
  <si>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</si>
  <si>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</si>
  <si>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</si>
  <si>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</si>
  <si>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</si>
  <si>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</si>
  <si>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</si>
  <si>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</si>
  <si>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</si>
  <si>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</si>
  <si>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</si>
  <si>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</si>
  <si>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</si>
  <si>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</si>
  <si>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</si>
  <si>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</si>
  <si>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</si>
  <si>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</si>
  <si>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</si>
  <si>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</si>
  <si>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</si>
  <si>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</si>
  <si>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</si>
  <si>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</si>
  <si>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</si>
  <si>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</si>
  <si>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</si>
  <si>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</si>
  <si>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</si>
  <si>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</si>
  <si>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</si>
  <si>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</si>
  <si>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</si>
  <si>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</si>
  <si>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</si>
  <si>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</si>
  <si>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</si>
  <si>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</si>
  <si>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</si>
  <si>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</si>
  <si>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</si>
  <si>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</si>
  <si>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</si>
  <si>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</si>
  <si>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</si>
  <si>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</si>
  <si>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</si>
  <si>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</si>
  <si>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</si>
  <si>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</si>
  <si>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</si>
  <si>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</si>
  <si>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</si>
  <si>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</si>
  <si>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</si>
  <si>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</si>
  <si>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</si>
  <si>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</si>
  <si>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</si>
  <si>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</si>
  <si>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</si>
  <si>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</si>
  <si>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</si>
  <si>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</si>
  <si>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</si>
  <si>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</si>
  <si>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</si>
  <si>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</si>
  <si>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</si>
  <si>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</si>
  <si>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</si>
  <si>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</si>
  <si>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</si>
  <si>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</si>
  <si>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</si>
  <si>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</si>
  <si>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</si>
  <si>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</si>
  <si>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</si>
  <si>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</si>
  <si>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</si>
  <si>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</si>
  <si>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</si>
  <si>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</si>
  <si>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</si>
  <si>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</si>
  <si>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</si>
  <si>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</si>
  <si>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</si>
  <si>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</si>
  <si>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</si>
  <si>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</si>
  <si>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</si>
  <si>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</si>
  <si>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</si>
  <si>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</si>
  <si>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</si>
  <si>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</si>
  <si>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</si>
  <si>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</si>
  <si>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</si>
  <si>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</si>
  <si>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</si>
  <si>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</si>
  <si>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</si>
  <si>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</si>
  <si>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</si>
  <si>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</si>
  <si>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</si>
  <si>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</si>
  <si>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</si>
  <si>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</si>
  <si>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</si>
  <si>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</si>
  <si>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</si>
  <si>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</si>
  <si>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</si>
  <si>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</si>
  <si>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</si>
  <si>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</si>
  <si>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</si>
  <si>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</si>
  <si>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</si>
  <si>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</si>
  <si>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</si>
  <si>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</si>
  <si>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</si>
  <si>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</si>
  <si>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</si>
  <si>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</si>
  <si>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</si>
  <si>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</si>
  <si>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</si>
  <si>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</si>
  <si>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</si>
  <si>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</si>
  <si>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</si>
  <si>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</si>
  <si>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</si>
  <si>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</si>
  <si>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</si>
  <si>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</si>
  <si>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</si>
  <si>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</si>
  <si>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</si>
  <si>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</si>
  <si>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</si>
  <si>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</si>
  <si>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</si>
  <si>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</si>
  <si>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</si>
  <si>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</si>
  <si>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</si>
  <si>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</si>
  <si>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</si>
  <si>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</si>
  <si>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</si>
  <si>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</si>
  <si>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</si>
  <si>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</si>
  <si>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</si>
  <si>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</si>
  <si>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</si>
  <si>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</si>
  <si>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</si>
  <si>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</si>
  <si>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</si>
  <si>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</si>
  <si>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</si>
  <si>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</si>
  <si>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</si>
  <si>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</si>
  <si>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</si>
  <si>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</si>
  <si>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</si>
  <si>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</si>
  <si>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</si>
  <si>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</si>
  <si>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</si>
  <si>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</si>
  <si>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</si>
  <si>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</si>
  <si>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</si>
  <si>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</si>
  <si>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</si>
  <si>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</si>
  <si>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</si>
  <si>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</si>
  <si>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</si>
  <si>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</si>
  <si>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</si>
  <si>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</si>
  <si>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</si>
  <si>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</si>
  <si>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</si>
  <si>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</si>
  <si>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</si>
  <si>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</si>
  <si>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</si>
  <si>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</si>
  <si>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</si>
  <si>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</si>
  <si>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</si>
  <si>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</si>
  <si>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</si>
  <si>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</si>
  <si>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</si>
  <si>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</si>
  <si>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</si>
  <si>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</si>
  <si>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</si>
  <si>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</si>
  <si>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</si>
  <si>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</si>
  <si>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</si>
  <si>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</si>
  <si>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</si>
  <si>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</si>
  <si>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</si>
  <si>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</si>
  <si>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</si>
  <si>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</si>
  <si>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</si>
  <si>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</si>
  <si>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</si>
  <si>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</si>
  <si>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</si>
  <si>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</si>
  <si>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</si>
  <si>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</si>
  <si>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</si>
  <si>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</si>
  <si>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</si>
  <si>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</si>
  <si>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</si>
  <si>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</si>
  <si>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</si>
  <si>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</si>
  <si>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</si>
  <si>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</si>
  <si>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</si>
  <si>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</si>
  <si>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</si>
  <si>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</si>
  <si>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</si>
  <si>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</si>
  <si>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</si>
  <si>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</si>
  <si>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</si>
  <si>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</si>
  <si>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</si>
  <si>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</si>
  <si>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</si>
  <si>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</si>
  <si>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</si>
  <si>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</si>
  <si>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</si>
  <si>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</si>
  <si>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</si>
  <si>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</si>
  <si>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</si>
  <si>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</si>
  <si>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</si>
  <si>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</si>
  <si>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</si>
  <si>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</si>
  <si>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</si>
  <si>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</si>
  <si>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</si>
  <si>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</si>
  <si>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</si>
  <si>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</si>
  <si>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</si>
  <si>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</si>
  <si>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</si>
  <si>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</si>
  <si>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</si>
  <si>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</si>
  <si>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</si>
  <si>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</si>
  <si>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</si>
  <si>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</si>
  <si>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</si>
  <si>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</si>
  <si>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</si>
  <si>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</si>
  <si>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</si>
  <si>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</si>
  <si>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</si>
  <si>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</si>
  <si>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</si>
  <si>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</si>
  <si>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</si>
  <si>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</si>
  <si>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</si>
  <si>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</si>
  <si>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</si>
  <si>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</si>
  <si>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</si>
  <si>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</si>
  <si>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</si>
  <si>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</si>
  <si>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</si>
  <si>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</si>
  <si>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</si>
  <si>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</si>
  <si>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</si>
  <si>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</si>
  <si>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</si>
  <si>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</si>
  <si>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</si>
  <si>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</si>
  <si>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</si>
  <si>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</si>
  <si>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</si>
  <si>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</si>
  <si>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</si>
  <si>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</si>
  <si>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</si>
  <si>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</si>
  <si>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</si>
  <si>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</si>
  <si>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</si>
  <si>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</si>
  <si>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</si>
  <si>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</si>
  <si>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</si>
  <si>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</si>
  <si>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</si>
  <si>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</si>
  <si>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</si>
  <si>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</si>
  <si>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</si>
  <si>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</si>
  <si>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</si>
  <si>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</si>
  <si>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</si>
  <si>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</si>
  <si>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</si>
  <si>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</si>
  <si>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</si>
  <si>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</si>
  <si>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</si>
  <si>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</si>
  <si>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</si>
  <si>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</si>
  <si>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</si>
  <si>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</si>
  <si>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</si>
  <si>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</si>
  <si>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</si>
  <si>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</si>
  <si>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</si>
  <si>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</si>
  <si>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</si>
  <si>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</si>
  <si>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</si>
  <si>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</si>
  <si>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</si>
  <si>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</si>
  <si>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</si>
  <si>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</si>
  <si>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</si>
  <si>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</si>
  <si>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</si>
  <si>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</si>
  <si>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</si>
  <si>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</si>
  <si>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</si>
  <si>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</si>
  <si>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</si>
  <si>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</si>
  <si>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</si>
  <si>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</si>
  <si>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</si>
  <si>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</si>
  <si>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</si>
  <si>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</si>
  <si>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</si>
  <si>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</si>
  <si>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</si>
  <si>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</si>
  <si>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</si>
  <si>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</si>
  <si>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</si>
  <si>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</si>
  <si>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</si>
  <si>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</si>
  <si>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</si>
  <si>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</si>
  <si>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</si>
  <si>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</si>
  <si>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</si>
  <si>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</si>
  <si>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</si>
  <si>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</si>
  <si>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</si>
  <si>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</si>
  <si>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</si>
  <si>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</si>
  <si>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</si>
  <si>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</si>
  <si>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</si>
  <si>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</si>
  <si>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</si>
  <si>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</si>
  <si>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</si>
  <si>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</si>
  <si>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</si>
  <si>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</si>
  <si>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</si>
  <si>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</si>
  <si>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</si>
  <si>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</si>
  <si>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</si>
  <si>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</si>
  <si>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</si>
  <si>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</si>
  <si>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</si>
  <si>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</si>
  <si>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</si>
  <si>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</si>
  <si>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</si>
  <si>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</si>
  <si>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</si>
  <si>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</si>
  <si>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</si>
  <si>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</si>
  <si>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</si>
  <si>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</si>
  <si>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</si>
  <si>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</si>
  <si>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</si>
  <si>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</si>
  <si>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</si>
  <si>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</si>
  <si>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</si>
  <si>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</si>
  <si>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</si>
  <si>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</si>
  <si>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</si>
  <si>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</si>
  <si>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</si>
  <si>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</si>
  <si>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</si>
  <si>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</si>
  <si>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</si>
  <si>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</si>
  <si>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</si>
  <si>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</si>
  <si>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</si>
  <si>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</si>
  <si>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</si>
  <si>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</si>
  <si>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</si>
  <si>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</si>
  <si>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</si>
  <si>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</si>
  <si>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</si>
  <si>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</si>
  <si>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</si>
  <si>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</si>
  <si>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</si>
  <si>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</si>
  <si>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</si>
  <si>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</si>
  <si>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</si>
  <si>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</si>
  <si>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</si>
  <si>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</si>
  <si>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</si>
  <si>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</si>
  <si>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</si>
  <si>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</si>
  <si>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</si>
  <si>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</si>
  <si>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</si>
  <si>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</si>
  <si>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</si>
  <si>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</si>
  <si>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</si>
  <si>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</si>
  <si>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</si>
  <si>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</si>
  <si>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</si>
  <si>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</si>
  <si>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</si>
  <si>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</si>
  <si>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</si>
  <si>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</si>
  <si>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</si>
  <si>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</si>
  <si>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</si>
  <si>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</si>
  <si>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</si>
  <si>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</si>
  <si>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</si>
  <si>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</si>
  <si>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</si>
  <si>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</si>
  <si>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</si>
  <si>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</si>
  <si>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</si>
  <si>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</si>
  <si>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</si>
  <si>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</si>
  <si>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</si>
  <si>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</si>
  <si>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</si>
  <si>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</si>
  <si>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</si>
  <si>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</si>
  <si>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</si>
  <si>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</si>
  <si>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</si>
  <si>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</si>
  <si>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</si>
  <si>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</si>
  <si>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</si>
  <si>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</si>
  <si>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</si>
  <si>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</si>
  <si>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</si>
  <si>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</si>
  <si>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</si>
  <si>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</si>
  <si>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</si>
  <si>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</si>
  <si>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</si>
  <si>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</si>
  <si>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</si>
  <si>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</si>
  <si>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</si>
  <si>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</si>
  <si>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</si>
  <si>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</si>
  <si>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</si>
  <si>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</si>
  <si>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</si>
  <si>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</si>
  <si>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</si>
  <si>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</si>
  <si>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</si>
  <si>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</si>
  <si>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</si>
  <si>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</si>
  <si>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</si>
  <si>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</si>
  <si>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</si>
  <si>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</si>
  <si>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</si>
  <si>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</si>
  <si>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</si>
  <si>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</si>
  <si>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</si>
  <si>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</si>
  <si>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</si>
  <si>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</si>
  <si>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</si>
  <si>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</si>
  <si>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</si>
  <si>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</si>
  <si>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</si>
  <si>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</si>
  <si>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</si>
  <si>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</si>
  <si>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</si>
  <si>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</si>
  <si>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</si>
  <si>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</si>
  <si>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</si>
  <si>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</si>
  <si>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</si>
  <si>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</si>
  <si>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</si>
  <si>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</si>
  <si>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</si>
  <si>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</si>
  <si>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</si>
  <si>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</si>
  <si>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</si>
  <si>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</si>
  <si>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</si>
  <si>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</si>
  <si>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</si>
  <si>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</si>
  <si>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</si>
  <si>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</si>
  <si>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</si>
  <si>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</si>
  <si>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</si>
  <si>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</si>
  <si>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</si>
  <si>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</si>
  <si>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</si>
  <si>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</si>
  <si>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</si>
  <si>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</si>
  <si>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</si>
  <si>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</si>
  <si>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</si>
  <si>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</si>
  <si>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</si>
  <si>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</si>
  <si>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</si>
  <si>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</si>
  <si>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</si>
  <si>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</si>
  <si>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</si>
  <si>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</si>
  <si>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</si>
  <si>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</si>
  <si>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</si>
  <si>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</si>
  <si>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</si>
  <si>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</si>
  <si>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</si>
  <si>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</si>
  <si>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</si>
  <si>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</si>
  <si>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</si>
  <si>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</si>
  <si>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</si>
  <si>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</si>
  <si>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</si>
  <si>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</si>
  <si>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</si>
  <si>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</si>
  <si>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</si>
  <si>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</si>
  <si>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</si>
  <si>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</si>
  <si>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</si>
  <si>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</si>
  <si>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</si>
  <si>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</si>
  <si>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</si>
  <si>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</si>
  <si>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</si>
  <si>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</si>
  <si>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</si>
  <si>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</si>
  <si>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</si>
  <si>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</si>
  <si>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</si>
  <si>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</si>
  <si>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</si>
  <si>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</si>
  <si>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</si>
  <si>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</si>
  <si>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</si>
  <si>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</si>
  <si>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</si>
  <si>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</si>
  <si>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</si>
  <si>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</si>
  <si>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</si>
  <si>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</si>
  <si>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</si>
  <si>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</si>
  <si>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</si>
  <si>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</si>
  <si>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</si>
  <si>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</si>
  <si>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</si>
  <si>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</si>
  <si>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</si>
  <si>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</si>
  <si>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</si>
  <si>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</si>
  <si>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</si>
  <si>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</si>
  <si>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</si>
  <si>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</si>
  <si>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</si>
  <si>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</si>
  <si>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</si>
  <si>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</si>
  <si>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</si>
  <si>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</si>
  <si>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</si>
  <si>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</si>
  <si>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</si>
  <si>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</si>
  <si>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</si>
  <si>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</si>
  <si>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</si>
  <si>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</si>
  <si>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</si>
  <si>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</si>
  <si>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</si>
  <si>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</si>
  <si>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</si>
  <si>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</si>
  <si>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</si>
  <si>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</si>
  <si>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</si>
  <si>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</si>
  <si>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</si>
  <si>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</si>
  <si>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</si>
  <si>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</si>
  <si>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</si>
  <si>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</si>
  <si>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</si>
  <si>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</si>
  <si>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</si>
  <si>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</si>
  <si>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</si>
  <si>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</si>
  <si>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</si>
  <si>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</si>
  <si>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</si>
  <si>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</si>
  <si>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</si>
  <si>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</si>
  <si>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</si>
  <si>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</si>
  <si>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</si>
  <si>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</si>
  <si>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</si>
  <si>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</si>
  <si>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</si>
  <si>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</si>
  <si>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</si>
  <si>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</si>
  <si>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</si>
  <si>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</si>
  <si>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</si>
  <si>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</si>
  <si>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</si>
  <si>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</si>
  <si>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</si>
  <si>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</si>
  <si>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</si>
  <si>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</si>
  <si>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</si>
  <si>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</si>
  <si>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</si>
  <si>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</si>
  <si>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</si>
  <si>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</si>
  <si>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</si>
  <si>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</si>
  <si>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</si>
  <si>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</si>
  <si>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</si>
  <si>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</si>
  <si>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</si>
  <si>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</si>
  <si>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</si>
  <si>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</si>
  <si>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</si>
  <si>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</si>
  <si>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</si>
  <si>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</si>
  <si>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</si>
  <si>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</si>
  <si>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</si>
  <si>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</si>
  <si>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</si>
  <si>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</si>
  <si>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</si>
  <si>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</si>
  <si>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</si>
  <si>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</si>
  <si>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</si>
  <si>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</si>
  <si>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</si>
  <si>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</si>
  <si>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</si>
  <si>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</si>
  <si>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</si>
  <si>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</si>
  <si>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</si>
  <si>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</si>
  <si>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</si>
  <si>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</si>
  <si>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</si>
  <si>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</si>
  <si>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</si>
  <si>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</si>
  <si>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</si>
  <si>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</si>
  <si>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</si>
  <si>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</si>
  <si>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</si>
  <si>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</si>
  <si>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</si>
  <si>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</si>
  <si>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</si>
  <si>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</si>
  <si>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</si>
  <si>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</si>
  <si>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</si>
  <si>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</si>
  <si>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</si>
  <si>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</si>
  <si>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</si>
  <si>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</si>
  <si>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</si>
  <si>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</si>
  <si>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</si>
  <si>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</si>
  <si>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</si>
  <si>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</si>
  <si>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</si>
  <si>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</si>
  <si>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</si>
  <si>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</si>
  <si>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</si>
  <si>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</si>
  <si>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</si>
  <si>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</si>
  <si>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</si>
  <si>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</si>
  <si>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</si>
  <si>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</si>
  <si>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</si>
  <si>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</si>
  <si>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</si>
  <si>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</si>
  <si>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</si>
  <si>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</si>
  <si>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</si>
  <si>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</si>
  <si>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</si>
  <si>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</si>
  <si>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</si>
  <si>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</si>
  <si>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</si>
  <si>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</si>
  <si>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</si>
  <si>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</si>
  <si>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</si>
  <si>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</si>
  <si>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</si>
  <si>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</si>
  <si>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</si>
  <si>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</si>
  <si>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</si>
  <si>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</si>
  <si>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</si>
  <si>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</si>
  <si>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</si>
  <si>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</si>
  <si>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</si>
  <si>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</si>
  <si>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</si>
  <si>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</si>
  <si>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</si>
  <si>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</si>
  <si>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</si>
  <si>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</si>
  <si>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</si>
  <si>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</si>
  <si>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</si>
  <si>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</si>
  <si>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</si>
  <si>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</si>
  <si>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</si>
  <si>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</si>
  <si>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</si>
  <si>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</si>
  <si>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</si>
  <si>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</si>
  <si>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</si>
  <si>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</si>
  <si>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</si>
  <si>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</si>
  <si>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</si>
  <si>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</si>
  <si>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</si>
  <si>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</si>
  <si>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</si>
  <si>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</si>
  <si>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</si>
  <si>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</si>
  <si>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</si>
  <si>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</si>
  <si>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</si>
  <si>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</si>
  <si>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</si>
  <si>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</si>
  <si>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</si>
  <si>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</si>
  <si>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</si>
  <si>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</si>
  <si>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</si>
  <si>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</si>
  <si>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</si>
  <si>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</si>
  <si>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</si>
  <si>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</si>
  <si>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</si>
  <si>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</si>
  <si>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</si>
  <si>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</si>
  <si>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</si>
  <si>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</si>
  <si>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</si>
  <si>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</si>
  <si>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</si>
  <si>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</si>
  <si>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</si>
  <si>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</si>
  <si>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</si>
  <si>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</si>
  <si>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</si>
  <si>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</si>
  <si>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</si>
  <si>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</si>
  <si>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</si>
  <si>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</si>
  <si>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</si>
  <si>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</si>
  <si>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</si>
  <si>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</si>
  <si>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</si>
  <si>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</si>
  <si>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</si>
  <si>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</si>
  <si>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</si>
  <si>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</si>
  <si>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</si>
  <si>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</si>
  <si>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</si>
  <si>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</si>
  <si>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</si>
  <si>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</si>
  <si>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</si>
  <si>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</si>
  <si>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</si>
  <si>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</si>
  <si>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</si>
  <si>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</si>
  <si>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</si>
  <si>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</si>
  <si>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</si>
  <si>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</si>
  <si>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</si>
  <si>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</si>
  <si>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</si>
  <si>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</si>
  <si>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</si>
  <si>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</si>
  <si>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</si>
  <si>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</si>
  <si>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</si>
  <si>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</si>
  <si>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</si>
  <si>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</si>
  <si>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</si>
  <si>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</si>
  <si>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</si>
  <si>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</si>
  <si>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</si>
  <si>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</si>
  <si>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</si>
  <si>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</si>
  <si>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</si>
  <si>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</si>
  <si>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</si>
  <si>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</si>
  <si>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</si>
  <si>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</si>
  <si>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</si>
  <si>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</si>
  <si>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</si>
  <si>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</si>
  <si>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</si>
  <si>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</si>
  <si>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</si>
  <si>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</si>
  <si>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</si>
  <si>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</si>
  <si>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</si>
  <si>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</si>
  <si>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</si>
  <si>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</si>
  <si>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</si>
  <si>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</si>
  <si>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</si>
  <si>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</si>
  <si>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</si>
  <si>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</si>
  <si>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</si>
  <si>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</si>
  <si>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</si>
  <si>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</si>
  <si>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</si>
  <si>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</si>
  <si>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</si>
  <si>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</si>
  <si>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</si>
  <si>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</si>
  <si>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</si>
  <si>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</si>
  <si>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</si>
  <si>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</si>
  <si>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</si>
  <si>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</si>
  <si>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</si>
  <si>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</si>
  <si>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</si>
  <si>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</si>
  <si>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</si>
  <si>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</si>
  <si>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</si>
  <si>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</si>
  <si>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</si>
  <si>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</si>
  <si>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</si>
  <si>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</si>
  <si>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</si>
  <si>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</si>
  <si>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</si>
  <si>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</si>
  <si>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</si>
  <si>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</si>
  <si>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</si>
  <si>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</si>
  <si>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</si>
  <si>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</si>
  <si>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</si>
  <si>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</si>
  <si>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</si>
  <si>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</si>
  <si>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</si>
  <si>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</si>
  <si>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</si>
  <si>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</si>
  <si>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</si>
  <si>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</si>
  <si>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</si>
  <si>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</si>
  <si>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</si>
  <si>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</si>
  <si>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</si>
  <si>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</si>
  <si>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</si>
  <si>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</si>
  <si>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</si>
  <si>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</si>
  <si>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</si>
  <si>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</si>
  <si>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</si>
  <si>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</si>
  <si>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</si>
  <si>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</si>
  <si>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</si>
  <si>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</si>
  <si>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</si>
  <si>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</si>
  <si>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</si>
  <si>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</si>
  <si>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</si>
  <si>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</si>
  <si>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</si>
  <si>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</si>
  <si>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</si>
  <si>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</si>
  <si>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</si>
  <si>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</si>
  <si>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</si>
  <si>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</si>
  <si>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</si>
  <si>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</si>
  <si>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</si>
  <si>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</si>
  <si>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</si>
  <si>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</si>
  <si>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</si>
  <si>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</si>
  <si>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</si>
  <si>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</si>
  <si>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</si>
  <si>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</si>
  <si>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</si>
  <si>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</si>
  <si>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</si>
  <si>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</si>
  <si>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</si>
  <si>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</si>
  <si>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</si>
  <si>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</si>
  <si>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</si>
  <si>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</si>
  <si>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</si>
  <si>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</si>
  <si>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</si>
  <si>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</si>
  <si>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</si>
  <si>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</si>
  <si>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</si>
  <si>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</si>
  <si>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</si>
  <si>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</si>
  <si>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</si>
  <si>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</si>
  <si>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</si>
  <si>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</si>
  <si>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</si>
  <si>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</si>
  <si>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</si>
  <si>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</si>
  <si>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</si>
  <si>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</si>
  <si>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</si>
  <si>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</si>
  <si>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</si>
  <si>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</si>
  <si>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</si>
  <si>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</si>
  <si>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</si>
  <si>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</si>
  <si>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</si>
  <si>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</si>
  <si>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</si>
  <si>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</si>
  <si>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</si>
  <si>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</si>
  <si>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</si>
  <si>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</si>
  <si>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</si>
  <si>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</si>
  <si>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</si>
  <si>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</si>
  <si>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</si>
  <si>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</si>
  <si>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</si>
  <si>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</si>
  <si>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</si>
  <si>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</si>
  <si>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</si>
  <si>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</si>
  <si>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</si>
  <si>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</si>
  <si>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</si>
  <si>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</si>
  <si>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</si>
  <si>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</si>
  <si>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</si>
  <si>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</si>
  <si>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</si>
  <si>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</si>
  <si>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</si>
  <si>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</si>
  <si>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</si>
  <si>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</si>
  <si>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</si>
  <si>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</si>
  <si>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</si>
  <si>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</si>
  <si>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</si>
  <si>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</si>
  <si>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</si>
  <si>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</si>
  <si>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</si>
  <si>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</si>
  <si>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</si>
  <si>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</si>
  <si>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</si>
  <si>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</si>
  <si>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</si>
  <si>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</si>
  <si>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</si>
  <si>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</si>
  <si>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</si>
  <si>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</si>
  <si>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</si>
  <si>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</si>
  <si>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</si>
  <si>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</si>
  <si>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</si>
  <si>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</si>
  <si>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</si>
  <si>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</si>
  <si>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</si>
  <si>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</si>
  <si>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</si>
  <si>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</si>
  <si>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</si>
  <si>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</si>
  <si>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</si>
  <si>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</si>
  <si>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</si>
  <si>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</si>
  <si>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</si>
  <si>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</si>
  <si>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</si>
  <si>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</si>
  <si>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</si>
  <si>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</si>
  <si>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</si>
  <si>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</si>
  <si>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</si>
  <si>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</si>
  <si>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</si>
  <si>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</si>
  <si>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</si>
  <si>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</si>
  <si>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</si>
  <si>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</si>
  <si>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</si>
  <si>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</si>
  <si>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</si>
  <si>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</si>
  <si>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</si>
  <si>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</si>
  <si>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</si>
  <si>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</si>
  <si>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</si>
  <si>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</si>
  <si>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</si>
  <si>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</si>
  <si>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</si>
  <si>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</si>
  <si>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</si>
  <si>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</si>
  <si>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</si>
  <si>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</si>
  <si>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</si>
  <si>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</si>
  <si>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</si>
  <si>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</si>
  <si>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</si>
  <si>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</si>
  <si>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</si>
  <si>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</si>
  <si>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</si>
  <si>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</si>
  <si>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</si>
  <si>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</si>
  <si>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</si>
  <si>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</si>
  <si>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</si>
  <si>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</si>
  <si>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</si>
  <si>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</si>
  <si>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</si>
  <si>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</si>
  <si>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</si>
  <si>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</si>
  <si>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</si>
  <si>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</si>
  <si>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</si>
  <si>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</si>
  <si>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</si>
  <si>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</si>
  <si>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</si>
  <si>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</si>
  <si>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</si>
  <si>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</si>
  <si>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</si>
  <si>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</si>
  <si>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</si>
  <si>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</si>
  <si>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</si>
  <si>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</si>
  <si>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</si>
  <si>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</si>
  <si>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</si>
  <si>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</si>
  <si>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</si>
  <si>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</si>
  <si>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</si>
  <si>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</si>
  <si>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</si>
  <si>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</si>
  <si>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</si>
  <si>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</si>
  <si>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</si>
  <si>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</si>
  <si>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</si>
  <si>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</si>
  <si>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</si>
  <si>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</si>
  <si>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</si>
  <si>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</si>
  <si>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</si>
  <si>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</si>
  <si>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</si>
  <si>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</si>
  <si>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</si>
  <si>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</si>
  <si>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</si>
  <si>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</si>
  <si>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</si>
  <si>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</si>
  <si>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</si>
  <si>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</si>
  <si>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</si>
  <si>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</si>
  <si>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</si>
  <si>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</si>
  <si>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</si>
  <si>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</si>
  <si>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</si>
  <si>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</si>
  <si>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</si>
  <si>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</si>
  <si>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</si>
  <si>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</si>
  <si>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</si>
  <si>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</si>
  <si>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</si>
  <si>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</si>
  <si>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</si>
  <si>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</si>
  <si>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</si>
  <si>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</si>
  <si>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</si>
  <si>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</si>
  <si>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</si>
  <si>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</si>
  <si>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</si>
  <si>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</si>
  <si>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</si>
  <si>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</si>
  <si>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</si>
  <si>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</si>
  <si>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</si>
  <si>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</si>
  <si>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</si>
  <si>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</si>
  <si>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</si>
  <si>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</si>
  <si>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</si>
  <si>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</si>
  <si>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</si>
  <si>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</si>
  <si>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</si>
  <si>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</si>
  <si>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</si>
  <si>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</si>
  <si>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</si>
  <si>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</si>
  <si>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</si>
  <si>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</si>
  <si>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</si>
  <si>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</si>
  <si>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</si>
  <si>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</si>
  <si>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</si>
  <si>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</si>
  <si>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</si>
  <si>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</si>
  <si>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</si>
  <si>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</si>
  <si>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</si>
  <si>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</si>
  <si>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</si>
  <si>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</si>
  <si>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</si>
  <si>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</si>
  <si>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</si>
  <si>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</si>
  <si>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</si>
  <si>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</si>
  <si>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</si>
  <si>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</si>
  <si>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</si>
  <si>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</si>
  <si>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</si>
  <si>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</si>
  <si>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</si>
  <si>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</si>
  <si>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</si>
  <si>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</si>
  <si>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</si>
  <si>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</si>
  <si>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</si>
  <si>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</si>
  <si>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</si>
  <si>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</si>
  <si>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</si>
  <si>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</si>
  <si>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</si>
  <si>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</si>
  <si>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</si>
  <si>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</si>
  <si>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</si>
  <si>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</si>
  <si>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</si>
  <si>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</si>
  <si>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</si>
  <si>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</si>
  <si>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</si>
  <si>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</si>
  <si>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</si>
  <si>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</si>
  <si>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</si>
  <si>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</si>
  <si>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</si>
  <si>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</si>
  <si>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</si>
  <si>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</si>
  <si>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</si>
  <si>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</si>
  <si>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</si>
  <si>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</si>
  <si>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</si>
  <si>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</si>
  <si>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</si>
  <si>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</si>
  <si>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</si>
  <si>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</si>
  <si>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</si>
  <si>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</si>
  <si>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</si>
  <si>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</si>
  <si>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</si>
  <si>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</si>
  <si>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</si>
  <si>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</si>
  <si>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</si>
  <si>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</si>
  <si>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</si>
  <si>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</si>
  <si>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</si>
  <si>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</si>
  <si>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</si>
  <si>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</si>
  <si>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</si>
  <si>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</si>
  <si>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</si>
  <si>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</si>
  <si>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</si>
  <si>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</si>
  <si>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</si>
  <si>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</si>
  <si>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</si>
  <si>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</si>
  <si>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</si>
  <si>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</si>
  <si>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</si>
  <si>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</si>
  <si>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</si>
  <si>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</si>
  <si>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</si>
  <si>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</si>
  <si>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</si>
  <si>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</si>
  <si>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</si>
  <si>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</si>
  <si>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</si>
  <si>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</si>
  <si>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</si>
  <si>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</si>
  <si>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</si>
  <si>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</si>
  <si>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</si>
  <si>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</si>
  <si>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</si>
  <si>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</si>
  <si>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</si>
  <si>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</si>
  <si>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</si>
  <si>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</si>
  <si>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</si>
  <si>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</si>
  <si>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</si>
  <si>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</si>
  <si>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</si>
  <si>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</si>
  <si>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</si>
  <si>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</si>
  <si>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</si>
  <si>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</si>
  <si>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</si>
  <si>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</si>
  <si>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</si>
  <si>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</si>
  <si>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</si>
  <si>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</si>
  <si>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</si>
  <si>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</si>
  <si>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</si>
  <si>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</si>
  <si>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</si>
  <si>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</si>
  <si>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</si>
  <si>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</si>
  <si>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</si>
  <si>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</si>
  <si>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</si>
  <si>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</si>
  <si>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</si>
  <si>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</si>
  <si>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</si>
  <si>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</si>
  <si>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</si>
  <si>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</si>
  <si>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</si>
  <si>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</si>
  <si>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</si>
  <si>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</si>
  <si>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</si>
  <si>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</si>
  <si>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</si>
  <si>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</si>
  <si>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</si>
  <si>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</si>
  <si>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</si>
  <si>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</si>
  <si>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</si>
  <si>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</si>
  <si>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</si>
  <si>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</si>
  <si>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</si>
  <si>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</si>
  <si>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</si>
  <si>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</si>
  <si>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</si>
  <si>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</si>
  <si>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</si>
  <si>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</si>
  <si>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</si>
  <si>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</si>
  <si>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</si>
  <si>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</si>
  <si>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</si>
  <si>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</si>
  <si>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</si>
  <si>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</si>
  <si>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</si>
  <si>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</si>
  <si>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</si>
  <si>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</si>
  <si>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</si>
  <si>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</si>
  <si>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</si>
  <si>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</si>
  <si>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</si>
  <si>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</si>
  <si>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</si>
  <si>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</si>
  <si>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</si>
  <si>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</si>
  <si>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</si>
  <si>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</si>
  <si>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</si>
  <si>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</si>
  <si>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</si>
  <si>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</si>
  <si>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</si>
  <si>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</si>
  <si>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</si>
  <si>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</si>
  <si>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</si>
  <si>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</si>
  <si>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</si>
  <si>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</si>
  <si>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</si>
  <si>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</si>
  <si>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</si>
  <si>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</si>
  <si>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</si>
  <si>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</si>
  <si>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</si>
  <si>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</si>
  <si>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</si>
  <si>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</si>
  <si>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</si>
  <si>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</si>
  <si>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</si>
  <si>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</si>
  <si>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</si>
  <si>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</si>
  <si>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</si>
  <si>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</si>
  <si>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</si>
  <si>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</si>
  <si>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</si>
  <si>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</si>
  <si>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</si>
  <si>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</si>
  <si>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</si>
  <si>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</si>
  <si>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</si>
  <si>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</si>
  <si>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</si>
  <si>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</si>
  <si>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</si>
  <si>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</si>
  <si>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</si>
  <si>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</si>
  <si>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</si>
  <si>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</si>
  <si>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</si>
  <si>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</si>
  <si>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</si>
  <si>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</si>
  <si>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</si>
  <si>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</si>
  <si>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</si>
  <si>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</si>
  <si>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</si>
  <si>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</si>
  <si>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</si>
  <si>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</si>
  <si>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</si>
  <si>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</si>
  <si>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</si>
  <si>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</si>
  <si>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</si>
  <si>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</si>
  <si>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</si>
  <si>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</si>
  <si>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</si>
  <si>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</si>
  <si>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</si>
  <si>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</si>
  <si>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</si>
  <si>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</si>
  <si>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</si>
  <si>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</si>
  <si>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</si>
  <si>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</si>
  <si>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</si>
  <si>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</si>
  <si>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</si>
  <si>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</si>
  <si>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</si>
  <si>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</si>
  <si>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</si>
  <si>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</si>
  <si>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</si>
  <si>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</si>
  <si>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</si>
  <si>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</si>
  <si>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</si>
  <si>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</si>
  <si>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</si>
  <si>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</si>
  <si>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</si>
  <si>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</si>
  <si>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</si>
  <si>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</si>
  <si>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</si>
  <si>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</si>
  <si>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</si>
  <si>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</si>
  <si>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</si>
  <si>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</si>
  <si>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</si>
  <si>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</si>
  <si>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</si>
  <si>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</si>
  <si>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</si>
  <si>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</si>
  <si>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</si>
  <si>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</si>
  <si>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</si>
  <si>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</si>
  <si>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</si>
  <si>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</si>
  <si>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</si>
  <si>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</si>
  <si>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</si>
  <si>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</si>
  <si>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</si>
  <si>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</si>
  <si>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</si>
  <si>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</si>
  <si>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</si>
  <si>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</si>
  <si>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</si>
  <si>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</si>
  <si>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</si>
  <si>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</si>
  <si>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</si>
  <si>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</si>
  <si>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</si>
  <si>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</si>
  <si>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</si>
  <si>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</si>
  <si>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</si>
  <si>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</si>
  <si>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</si>
  <si>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</si>
  <si>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</si>
  <si>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</si>
  <si>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</si>
  <si>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</si>
  <si>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</si>
  <si>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</si>
  <si>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</si>
  <si>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</si>
  <si>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</si>
  <si>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</si>
  <si>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</si>
  <si>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</si>
  <si>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</si>
  <si>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</si>
  <si>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</si>
  <si>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</si>
  <si>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</si>
  <si>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</si>
  <si>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</si>
  <si>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</si>
  <si>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</si>
  <si>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</si>
  <si>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</si>
  <si>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</si>
  <si>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</si>
  <si>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</si>
  <si>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</si>
  <si>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</si>
  <si>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</si>
  <si>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</si>
  <si>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</si>
  <si>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</si>
  <si>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</si>
  <si>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</si>
  <si>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</si>
  <si>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</si>
  <si>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</si>
  <si>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</si>
  <si>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</si>
  <si>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</si>
  <si>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</si>
  <si>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</si>
  <si>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</si>
  <si>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</si>
  <si>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</si>
  <si>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</si>
  <si>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</si>
  <si>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</si>
  <si>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</si>
  <si>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</si>
  <si>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</si>
  <si>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</si>
  <si>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</si>
  <si>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</si>
  <si>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</si>
  <si>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</si>
  <si>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</si>
  <si>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</si>
  <si>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</si>
  <si>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</si>
  <si>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</si>
  <si>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</si>
  <si>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</si>
  <si>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</si>
  <si>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</si>
  <si>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</si>
  <si>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</si>
  <si>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</si>
  <si>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</si>
  <si>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</si>
  <si>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</si>
  <si>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</si>
  <si>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</si>
  <si>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</si>
  <si>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</si>
  <si>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</si>
  <si>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</si>
  <si>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</si>
  <si>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</si>
  <si>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</si>
  <si>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</si>
  <si>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</si>
  <si>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</si>
  <si>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</si>
  <si>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</si>
  <si>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</si>
  <si>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</si>
  <si>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</si>
  <si>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</si>
  <si>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</si>
  <si>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</si>
  <si>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</si>
  <si>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</si>
  <si>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</si>
  <si>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</si>
  <si>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</si>
  <si>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</si>
  <si>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</si>
  <si>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</si>
  <si>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</si>
  <si>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</si>
  <si>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</si>
  <si>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</si>
  <si>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</si>
  <si>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</si>
  <si>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</si>
  <si>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</si>
  <si>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</si>
  <si>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</si>
  <si>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</si>
  <si>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</si>
  <si>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</si>
  <si>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</si>
  <si>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</si>
  <si>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</si>
  <si>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</si>
  <si>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</si>
  <si>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</si>
  <si>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</si>
  <si>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</si>
  <si>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</si>
  <si>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</si>
  <si>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</si>
  <si>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</si>
  <si>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</si>
  <si>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</si>
  <si>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</si>
  <si>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</si>
  <si>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</si>
  <si>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</si>
  <si>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</si>
  <si>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</si>
  <si>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</si>
  <si>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</si>
  <si>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</si>
  <si>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</si>
  <si>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</si>
  <si>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</si>
  <si>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</si>
  <si>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</si>
  <si>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</si>
  <si>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</si>
  <si>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</si>
  <si>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</si>
  <si>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</si>
  <si>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</si>
  <si>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</si>
  <si>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</si>
  <si>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</si>
  <si>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</si>
  <si>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</si>
  <si>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</si>
  <si>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</si>
  <si>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</si>
  <si>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</si>
  <si>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</si>
  <si>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</si>
  <si>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</si>
  <si>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</si>
  <si>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</si>
  <si>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</si>
  <si>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</si>
  <si>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</si>
  <si>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</si>
  <si>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</si>
  <si>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</si>
  <si>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</si>
  <si>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</si>
  <si>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</si>
  <si>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</si>
  <si>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</si>
  <si>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</si>
  <si>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</si>
  <si>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</si>
  <si>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</si>
  <si>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</si>
  <si>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</si>
  <si>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</si>
  <si>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</si>
  <si>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</si>
  <si>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</si>
  <si>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</si>
  <si>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</si>
  <si>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</si>
  <si>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</si>
  <si>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</si>
  <si>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</si>
  <si>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</si>
  <si>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</si>
  <si>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</si>
  <si>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</si>
  <si>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</si>
  <si>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</si>
  <si>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</si>
  <si>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</si>
  <si>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</si>
  <si>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</si>
  <si>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</si>
  <si>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</si>
  <si>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</si>
  <si>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</si>
  <si>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</si>
  <si>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</si>
  <si>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</si>
  <si>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</si>
  <si>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</si>
  <si>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</si>
  <si>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</si>
  <si>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</si>
  <si>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</si>
  <si>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</si>
  <si>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</si>
  <si>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</si>
  <si>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</si>
  <si>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</si>
  <si>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</si>
  <si>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</si>
  <si>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</si>
  <si>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</si>
  <si>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</si>
  <si>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</si>
  <si>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</si>
  <si>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</si>
  <si>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</si>
  <si>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</si>
  <si>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</si>
  <si>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</si>
  <si>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</si>
  <si>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</si>
  <si>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</si>
  <si>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</si>
  <si>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</si>
  <si>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</si>
  <si>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</si>
  <si>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</si>
  <si>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</si>
  <si>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</si>
  <si>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</si>
  <si>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</si>
  <si>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</si>
  <si>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</si>
  <si>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</si>
  <si>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</si>
  <si>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</si>
  <si>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</si>
  <si>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</si>
  <si>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</si>
  <si>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</si>
  <si>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</si>
  <si>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</si>
  <si>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</si>
  <si>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</si>
  <si>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</si>
  <si>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</si>
  <si>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</si>
  <si>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</si>
  <si>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</si>
  <si>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</si>
  <si>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</si>
  <si>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</si>
  <si>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</si>
  <si>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</si>
  <si>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</si>
  <si>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</si>
  <si>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</si>
  <si>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</si>
  <si>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</si>
  <si>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</si>
  <si>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</si>
  <si>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</si>
  <si>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</si>
  <si>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</si>
  <si>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</si>
  <si>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</si>
  <si>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</si>
  <si>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</si>
  <si>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</si>
  <si>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</si>
  <si>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</si>
  <si>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</si>
  <si>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</si>
  <si>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</si>
  <si>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</si>
  <si>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</si>
  <si>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</si>
  <si>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</si>
  <si>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</si>
  <si>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</si>
  <si>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</si>
  <si>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</si>
  <si>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</si>
  <si>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</si>
  <si>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</si>
  <si>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</si>
  <si>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</si>
  <si>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</si>
  <si>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</si>
  <si>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</si>
  <si>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</si>
  <si>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</si>
  <si>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</si>
  <si>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</si>
  <si>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</si>
  <si>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</si>
  <si>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</si>
  <si>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</si>
  <si>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</si>
  <si>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</si>
  <si>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</si>
  <si>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</si>
  <si>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</si>
  <si>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</si>
  <si>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</si>
  <si>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</si>
  <si>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</si>
  <si>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</si>
  <si>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</si>
  <si>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</si>
  <si>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</si>
  <si>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</si>
  <si>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</si>
  <si>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</si>
  <si>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</si>
  <si>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</si>
  <si>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</si>
  <si>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</si>
  <si>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</si>
  <si>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</si>
  <si>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</si>
  <si>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</si>
  <si>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</si>
  <si>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</si>
  <si>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</si>
  <si>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</si>
  <si>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</si>
  <si>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</si>
  <si>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</si>
  <si>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</si>
  <si>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</si>
  <si>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</si>
  <si>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</si>
  <si>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</si>
  <si>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</si>
  <si>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</si>
  <si>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</si>
  <si>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</si>
  <si>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</si>
  <si>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</si>
  <si>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</si>
  <si>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</si>
  <si>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</si>
  <si>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</si>
  <si>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</si>
  <si>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</si>
  <si>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</si>
  <si>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</si>
  <si>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</si>
  <si>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</si>
  <si>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</si>
  <si>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</si>
  <si>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</si>
  <si>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</si>
  <si>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</si>
  <si>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</si>
  <si>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</si>
  <si>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</si>
  <si>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</si>
  <si>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</si>
  <si>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</si>
  <si>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</si>
  <si>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</si>
  <si>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</si>
  <si>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</si>
  <si>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</si>
  <si>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</si>
  <si>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</si>
  <si>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</si>
  <si>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</si>
  <si>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</si>
  <si>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</si>
  <si>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</si>
  <si>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</si>
  <si>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</si>
  <si>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</si>
  <si>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</si>
  <si>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</si>
  <si>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</si>
  <si>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</si>
  <si>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</si>
  <si>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</si>
  <si>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</si>
  <si>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</si>
  <si>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</si>
  <si>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</si>
  <si>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</si>
  <si>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</si>
  <si>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</si>
  <si>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</si>
  <si>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</si>
  <si>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</si>
  <si>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</si>
  <si>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</si>
  <si>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</si>
  <si>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</si>
  <si>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</si>
  <si>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</si>
  <si>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</si>
  <si>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</si>
  <si>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</si>
  <si>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</si>
  <si>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</si>
  <si>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</si>
  <si>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</si>
  <si>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</si>
  <si>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</si>
  <si>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</si>
  <si>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</si>
  <si>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</si>
  <si>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</si>
  <si>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</si>
  <si>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</si>
  <si>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</si>
  <si>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</si>
  <si>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</si>
  <si>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</si>
  <si>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</si>
  <si>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</si>
  <si>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</si>
  <si>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</si>
  <si>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</si>
  <si>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</si>
  <si>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</si>
  <si>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</si>
  <si>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</si>
  <si>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</si>
  <si>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</si>
  <si>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</si>
  <si>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</si>
  <si>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</si>
  <si>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</si>
  <si>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</si>
  <si>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</si>
  <si>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</si>
  <si>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</si>
  <si>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</si>
  <si>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</si>
  <si>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</si>
  <si>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</si>
  <si>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</si>
  <si>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</si>
  <si>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</si>
  <si>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</si>
  <si>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</si>
  <si>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</si>
  <si>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</si>
  <si>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</si>
  <si>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</si>
  <si>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</si>
  <si>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</si>
  <si>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</si>
  <si>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</si>
  <si>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</si>
  <si>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</si>
  <si>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</si>
  <si>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</si>
  <si>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</si>
  <si>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</si>
  <si>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</si>
  <si>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</si>
  <si>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</si>
  <si>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</si>
  <si>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</si>
  <si>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</si>
  <si>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</si>
  <si>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</si>
  <si>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</si>
  <si>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</si>
  <si>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</si>
  <si>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</si>
  <si>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</si>
  <si>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</si>
  <si>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</si>
  <si>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</si>
  <si>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</si>
  <si>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</si>
  <si>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</si>
  <si>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</si>
  <si>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</si>
  <si>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</si>
  <si>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</si>
  <si>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</si>
  <si>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</si>
  <si>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</si>
  <si>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</si>
  <si>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</si>
  <si>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</si>
  <si>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</si>
  <si>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</si>
  <si>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</si>
  <si>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</si>
  <si>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</si>
  <si>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</si>
  <si>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</si>
  <si>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</si>
  <si>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</si>
  <si>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</si>
  <si>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</si>
  <si>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</si>
  <si>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</si>
  <si>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</si>
  <si>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</si>
  <si>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</si>
  <si>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</si>
  <si>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</si>
  <si>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</si>
  <si>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</si>
  <si>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</si>
  <si>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</si>
  <si>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</si>
  <si>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</si>
  <si>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</si>
  <si>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</si>
  <si>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</si>
  <si>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</si>
  <si>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</si>
  <si>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</si>
  <si>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</si>
  <si>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</si>
  <si>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</si>
  <si>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</si>
  <si>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</si>
  <si>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</si>
  <si>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</si>
  <si>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</si>
  <si>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</si>
  <si>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</si>
  <si>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</si>
  <si>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</si>
  <si>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</si>
  <si>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</si>
  <si>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</si>
  <si>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</si>
  <si>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</si>
  <si>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</si>
  <si>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</si>
  <si>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</si>
  <si>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</si>
  <si>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</si>
  <si>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</si>
  <si>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</si>
  <si>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</si>
  <si>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</si>
  <si>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</si>
  <si>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</si>
  <si>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</si>
  <si>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</si>
  <si>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</si>
  <si>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</si>
  <si>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</si>
  <si>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</si>
  <si>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</si>
  <si>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</si>
  <si>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</si>
  <si>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</si>
  <si>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</si>
  <si>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</si>
  <si>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</si>
  <si>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</si>
  <si>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</si>
  <si>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</si>
  <si>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</si>
  <si>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</si>
  <si>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</si>
  <si>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</si>
  <si>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</si>
  <si>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</si>
  <si>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</si>
  <si>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</si>
  <si>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</si>
  <si>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</si>
  <si>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</si>
  <si>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</si>
  <si>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</si>
  <si>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</si>
  <si>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</si>
  <si>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</si>
  <si>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</si>
  <si>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</si>
  <si>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</si>
  <si>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</si>
  <si>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</si>
  <si>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</si>
  <si>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</si>
  <si>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</si>
  <si>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</si>
  <si>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</si>
  <si>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</si>
  <si>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</si>
  <si>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</si>
  <si>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</si>
  <si>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</si>
  <si>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</si>
  <si>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</si>
  <si>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</si>
  <si>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</si>
  <si>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</si>
  <si>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</si>
  <si>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</si>
  <si>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</si>
  <si>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</si>
  <si>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</si>
  <si>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</si>
  <si>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</si>
  <si>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</si>
  <si>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</si>
  <si>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</si>
  <si>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</si>
  <si>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</si>
  <si>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</si>
  <si>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</si>
  <si>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</si>
  <si>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</si>
  <si>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</si>
  <si>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</si>
  <si>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</si>
  <si>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</si>
  <si>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</si>
  <si>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</si>
  <si>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</si>
  <si>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</si>
  <si>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</si>
  <si>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</si>
  <si>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</si>
  <si>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</si>
  <si>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</si>
  <si>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</si>
  <si>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</si>
  <si>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</si>
  <si>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</si>
  <si>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</si>
  <si>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</si>
  <si>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</si>
  <si>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</si>
  <si>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</si>
  <si>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</si>
  <si>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</si>
  <si>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</si>
  <si>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</si>
  <si>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</si>
  <si>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</si>
  <si>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</si>
  <si>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</si>
  <si>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</si>
  <si>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</si>
  <si>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</si>
  <si>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</si>
  <si>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</si>
  <si>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</si>
  <si>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</si>
  <si>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</si>
  <si>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</si>
  <si>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</si>
  <si>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</si>
  <si>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</si>
  <si>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</si>
  <si>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</si>
  <si>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</si>
  <si>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</si>
  <si>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</si>
  <si>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</si>
  <si>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</si>
  <si>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</si>
  <si>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</si>
  <si>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</si>
  <si>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</si>
  <si>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</si>
  <si>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</si>
  <si>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</si>
  <si>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</si>
  <si>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</si>
  <si>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</si>
  <si>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</si>
  <si>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</si>
  <si>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</si>
  <si>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</si>
  <si>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</si>
  <si>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</si>
  <si>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</si>
  <si>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</si>
  <si>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</si>
  <si>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</si>
  <si>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</si>
  <si>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</si>
  <si>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</si>
  <si>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</si>
  <si>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</si>
  <si>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</si>
  <si>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</si>
  <si>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</si>
  <si>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</si>
  <si>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</si>
  <si>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</si>
  <si>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</si>
  <si>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</si>
  <si>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</si>
  <si>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</si>
  <si>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</si>
  <si>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</si>
  <si>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</si>
  <si>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</si>
  <si>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</si>
  <si>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</si>
  <si>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</si>
  <si>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</si>
  <si>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</si>
  <si>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</si>
  <si>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</si>
  <si>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</si>
  <si>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</si>
  <si>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</si>
  <si>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</si>
  <si>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</si>
  <si>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</si>
  <si>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</si>
  <si>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</si>
  <si>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</si>
  <si>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</si>
  <si>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</si>
  <si>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</si>
  <si>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</si>
  <si>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</si>
  <si>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</si>
  <si>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</si>
  <si>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</si>
  <si>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</si>
  <si>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</si>
  <si>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</si>
  <si>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</si>
  <si>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</si>
  <si>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</si>
  <si>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</si>
  <si>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</si>
  <si>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</si>
  <si>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</si>
  <si>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</si>
  <si>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</si>
  <si>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</si>
  <si>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</si>
  <si>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</si>
  <si>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</si>
  <si>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</si>
  <si>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</si>
  <si>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</si>
  <si>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</si>
  <si>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</si>
  <si>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</si>
  <si>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</si>
  <si>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</si>
  <si>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</si>
  <si>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</si>
  <si>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</si>
  <si>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</si>
  <si>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</si>
  <si>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</si>
  <si>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</si>
  <si>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</si>
  <si>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</si>
  <si>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</si>
  <si>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</si>
  <si>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</si>
  <si>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</si>
  <si>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</si>
  <si>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</si>
  <si>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</si>
  <si>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</si>
  <si>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</si>
  <si>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</si>
  <si>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</si>
  <si>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</si>
  <si>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</si>
  <si>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</si>
  <si>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</si>
  <si>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</si>
  <si>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</si>
  <si>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</si>
  <si>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</si>
  <si>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</si>
  <si>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</si>
  <si>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</si>
  <si>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</si>
  <si>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</si>
  <si>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</si>
  <si>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</si>
  <si>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</si>
  <si>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</si>
  <si>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</si>
  <si>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</si>
  <si>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</si>
  <si>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</si>
  <si>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</si>
  <si>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</si>
  <si>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</si>
  <si>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</si>
  <si>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</si>
  <si>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</si>
  <si>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</si>
  <si>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</si>
  <si>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</si>
  <si>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</si>
  <si>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</si>
  <si>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</si>
  <si>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</si>
  <si>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</si>
  <si>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</si>
  <si>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</si>
  <si>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</si>
  <si>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</si>
  <si>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</si>
  <si>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</si>
  <si>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</si>
  <si>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</si>
  <si>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</si>
  <si>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</si>
  <si>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</si>
  <si>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</si>
  <si>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</si>
  <si>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</si>
  <si>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</si>
  <si>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</si>
  <si>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</si>
  <si>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</si>
  <si>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</si>
  <si>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</si>
  <si>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</si>
  <si>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</si>
  <si>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</si>
  <si>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</si>
  <si>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</si>
  <si>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</si>
  <si>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</si>
  <si>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</si>
  <si>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</si>
  <si>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</si>
  <si>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</si>
  <si>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</si>
  <si>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</si>
  <si>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</si>
  <si>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</si>
  <si>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</si>
  <si>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</si>
  <si>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</si>
  <si>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</si>
  <si>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</si>
  <si>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</si>
  <si>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</si>
  <si>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</si>
  <si>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</si>
  <si>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</si>
  <si>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</si>
  <si>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</si>
  <si>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</si>
  <si>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</si>
  <si>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</si>
  <si>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</si>
  <si>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</si>
  <si>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</si>
  <si>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</si>
  <si>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</si>
  <si>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</si>
  <si>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</si>
  <si>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</si>
  <si>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</si>
  <si>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</si>
  <si>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</si>
  <si>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</si>
  <si>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</si>
  <si>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</si>
  <si>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</si>
  <si>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</si>
  <si>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</si>
  <si>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</si>
  <si>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</si>
  <si>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</si>
  <si>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</si>
  <si>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</si>
  <si>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</si>
  <si>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</si>
  <si>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</si>
  <si>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</si>
  <si>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</si>
  <si>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</si>
  <si>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</si>
  <si>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</si>
  <si>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</si>
  <si>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</si>
  <si>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</si>
  <si>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</si>
  <si>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</si>
  <si>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</si>
  <si>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</si>
  <si>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</si>
  <si>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</si>
  <si>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</si>
  <si>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</si>
  <si>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</si>
  <si>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</si>
  <si>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</si>
  <si>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</si>
  <si>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</si>
  <si>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</si>
  <si>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</si>
  <si>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</si>
  <si>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</si>
  <si>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</si>
  <si>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</si>
  <si>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</si>
  <si>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</si>
  <si>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</si>
  <si>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</si>
  <si>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</si>
  <si>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</si>
  <si>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</si>
  <si>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</si>
  <si>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</si>
  <si>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</si>
  <si>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</si>
  <si>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</si>
  <si>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</si>
  <si>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</si>
  <si>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</si>
  <si>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</si>
  <si>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</si>
  <si>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</si>
  <si>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</si>
  <si>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</si>
  <si>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</si>
  <si>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</si>
  <si>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</si>
  <si>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</si>
  <si>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</si>
  <si>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</si>
  <si>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</si>
  <si>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</si>
  <si>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</si>
  <si>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</si>
  <si>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</si>
  <si>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</si>
  <si>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</si>
  <si>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</si>
  <si>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</si>
  <si>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</si>
  <si>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</si>
  <si>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</si>
  <si>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</si>
  <si>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</si>
  <si>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</si>
  <si>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</si>
  <si>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</si>
  <si>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</si>
  <si>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</si>
  <si>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</si>
  <si>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</si>
  <si>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</si>
  <si>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</si>
  <si>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</si>
  <si>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</si>
  <si>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</si>
  <si>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</si>
  <si>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</si>
  <si>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</si>
  <si>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</si>
  <si>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</si>
  <si>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</si>
  <si>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</si>
  <si>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</si>
  <si>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</si>
  <si>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</si>
  <si>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</si>
  <si>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</si>
  <si>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</si>
  <si>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</si>
  <si>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</si>
  <si>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</si>
  <si>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</si>
  <si>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</si>
  <si>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</si>
  <si>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</si>
  <si>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</si>
  <si>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</si>
  <si>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</si>
  <si>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</si>
  <si>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</si>
  <si>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</si>
  <si>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</si>
  <si>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</si>
  <si>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</si>
  <si>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</si>
  <si>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</si>
  <si>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</si>
  <si>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</si>
  <si>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</si>
  <si>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</si>
  <si>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</si>
  <si>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</si>
  <si>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</si>
  <si>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</si>
  <si>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</si>
  <si>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</si>
  <si>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</si>
  <si>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</si>
  <si>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</si>
  <si>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</si>
  <si>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</si>
  <si>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</si>
  <si>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</si>
  <si>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</si>
  <si>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</si>
  <si>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</si>
  <si>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</si>
  <si>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</si>
  <si>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</si>
  <si>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</si>
  <si>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</si>
  <si>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</si>
  <si>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</si>
  <si>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</si>
  <si>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</si>
  <si>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</si>
  <si>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</si>
  <si>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</si>
  <si>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</si>
  <si>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</si>
  <si>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</si>
  <si>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</si>
  <si>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</si>
  <si>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</si>
  <si>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</si>
  <si>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</si>
  <si>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</si>
  <si>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</si>
  <si>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</si>
  <si>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</si>
  <si>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</si>
  <si>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</si>
  <si>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</si>
  <si>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</si>
  <si>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</si>
  <si>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</si>
  <si>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</si>
  <si>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</si>
  <si>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</si>
  <si>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</si>
  <si>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</si>
  <si>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</si>
  <si>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</si>
  <si>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</si>
  <si>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</si>
  <si>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</si>
  <si>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</si>
  <si>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</si>
  <si>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</si>
  <si>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</si>
  <si>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</si>
  <si>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</si>
  <si>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</si>
  <si>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</si>
  <si>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</si>
  <si>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</si>
  <si>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</si>
  <si>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</si>
  <si>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</si>
  <si>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</si>
  <si>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</si>
  <si>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</si>
  <si>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</si>
  <si>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</si>
  <si>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</si>
  <si>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</si>
  <si>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</si>
  <si>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</si>
  <si>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</si>
  <si>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</si>
  <si>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</si>
  <si>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</si>
  <si>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</si>
  <si>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</si>
  <si>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</si>
  <si>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</si>
  <si>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</si>
  <si>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</si>
  <si>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</si>
  <si>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</si>
  <si>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</si>
  <si>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</si>
  <si>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</si>
  <si>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</si>
  <si>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</si>
  <si>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</si>
  <si>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</si>
  <si>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</si>
  <si>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</si>
  <si>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</si>
  <si>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</si>
  <si>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</si>
  <si>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</si>
  <si>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</si>
  <si>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</si>
  <si>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</si>
  <si>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</si>
  <si>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</si>
  <si>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</si>
  <si>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</si>
  <si>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</si>
  <si>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</si>
  <si>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</si>
  <si>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</si>
  <si>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</si>
  <si>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</si>
  <si>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</si>
  <si>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</si>
  <si>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</si>
  <si>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</si>
  <si>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</si>
  <si>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</si>
  <si>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</si>
  <si>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</si>
  <si>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</si>
  <si>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</si>
  <si>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</si>
  <si>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</si>
  <si>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</si>
  <si>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</si>
  <si>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</si>
  <si>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</si>
  <si>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</si>
  <si>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</si>
  <si>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</si>
  <si>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</si>
  <si>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</si>
  <si>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</si>
  <si>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</si>
  <si>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</si>
  <si>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</si>
  <si>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</si>
  <si>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</si>
  <si>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</si>
  <si>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</si>
  <si>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</si>
  <si>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</si>
  <si>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</si>
  <si>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</si>
  <si>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</si>
  <si>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</si>
  <si>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</si>
  <si>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</si>
  <si>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</si>
  <si>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</si>
  <si>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</si>
  <si>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</si>
  <si>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</si>
  <si>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</si>
  <si>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</si>
  <si>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</si>
  <si>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</si>
  <si>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</si>
  <si>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</si>
  <si>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</si>
  <si>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</si>
  <si>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</si>
  <si>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</si>
  <si>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</si>
  <si>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</si>
  <si>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</si>
  <si>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</si>
  <si>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</si>
  <si>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</si>
  <si>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</si>
  <si>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</si>
  <si>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</si>
  <si>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</si>
  <si>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</si>
  <si>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</si>
  <si>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</si>
  <si>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</si>
  <si>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</si>
  <si>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</si>
  <si>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</si>
  <si>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</si>
  <si>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</si>
  <si>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</si>
  <si>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</si>
  <si>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</si>
  <si>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</si>
  <si>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</si>
  <si>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</si>
  <si>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</si>
  <si>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</si>
  <si>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</si>
  <si>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</si>
  <si>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</si>
  <si>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</si>
  <si>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</si>
  <si>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</si>
  <si>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</si>
  <si>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</si>
  <si>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</si>
  <si>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</si>
  <si>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</si>
  <si>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</si>
  <si>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</si>
  <si>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</si>
  <si>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</si>
  <si>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</si>
  <si>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</si>
  <si>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</si>
  <si>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</si>
  <si>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</si>
  <si>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</si>
  <si>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</si>
  <si>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</si>
  <si>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</si>
  <si>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</si>
  <si>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</si>
  <si>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</si>
  <si>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</si>
  <si>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</si>
  <si>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</si>
  <si>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</si>
  <si>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</si>
  <si>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</si>
  <si>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</si>
  <si>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</si>
  <si>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</si>
  <si>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</si>
  <si>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</si>
  <si>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</si>
  <si>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</si>
  <si>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</si>
  <si>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</si>
  <si>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</si>
  <si>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</si>
  <si>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</si>
  <si>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</si>
  <si>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</si>
  <si>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</si>
  <si>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</si>
  <si>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</si>
  <si>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</si>
  <si>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</si>
  <si>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</si>
  <si>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</si>
  <si>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</si>
  <si>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</si>
  <si>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</si>
  <si>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</si>
  <si>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</si>
  <si>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</si>
  <si>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</si>
  <si>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</si>
  <si>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</si>
  <si>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</si>
  <si>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</si>
  <si>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</si>
  <si>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</si>
  <si>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</si>
  <si>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</si>
  <si>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</si>
  <si>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</si>
  <si>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</si>
  <si>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</si>
  <si>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</si>
  <si>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</si>
  <si>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</si>
  <si>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</si>
  <si>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</si>
  <si>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</si>
  <si>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</si>
  <si>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</si>
  <si>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</si>
  <si>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</si>
  <si>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</si>
  <si>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</si>
  <si>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</si>
  <si>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</si>
  <si>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</si>
  <si>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</si>
  <si>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</si>
  <si>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</si>
  <si>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</si>
  <si>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</si>
  <si>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</si>
  <si>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</si>
  <si>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</si>
  <si>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</si>
  <si>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</si>
  <si>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</si>
  <si>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</si>
  <si>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</si>
  <si>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</si>
  <si>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</si>
  <si>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</si>
  <si>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</si>
  <si>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</si>
  <si>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</si>
  <si>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</si>
  <si>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</si>
  <si>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</si>
  <si>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</si>
  <si>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</si>
  <si>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</si>
  <si>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</si>
  <si>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</si>
  <si>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</si>
  <si>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</si>
  <si>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</si>
  <si>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</si>
  <si>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</si>
  <si>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</si>
  <si>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</si>
  <si>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</si>
  <si>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</si>
  <si>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</si>
  <si>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</si>
  <si>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</si>
  <si>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</si>
  <si>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</si>
  <si>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</si>
  <si>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</si>
  <si>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</si>
  <si>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</si>
  <si>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</si>
  <si>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</si>
  <si>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</si>
  <si>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</si>
  <si>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</si>
  <si>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</si>
  <si>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</si>
  <si>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</si>
  <si>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</si>
  <si>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</si>
  <si>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</si>
  <si>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</si>
  <si>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</si>
  <si>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</si>
  <si>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</si>
  <si>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</si>
  <si>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</si>
  <si>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</si>
  <si>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</si>
  <si>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</si>
  <si>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</si>
  <si>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</si>
  <si>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</si>
  <si>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</si>
  <si>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</si>
  <si>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</si>
  <si>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</si>
  <si>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</si>
  <si>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</si>
  <si>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</si>
  <si>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</si>
  <si>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</si>
  <si>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</si>
  <si>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</si>
  <si>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</si>
  <si>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</si>
  <si>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</si>
  <si>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</si>
  <si>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</si>
  <si>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</si>
  <si>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</si>
  <si>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</si>
  <si>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</si>
  <si>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</si>
  <si>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</si>
  <si>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</si>
  <si>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</si>
  <si>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</si>
  <si>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</si>
  <si>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</si>
  <si>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</si>
  <si>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</si>
  <si>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</si>
  <si>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</si>
  <si>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</si>
  <si>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</si>
  <si>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</si>
  <si>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</si>
  <si>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</si>
  <si>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</si>
  <si>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</si>
  <si>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</si>
  <si>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</si>
  <si>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</si>
  <si>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</si>
  <si>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</si>
  <si>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</si>
  <si>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</si>
  <si>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</si>
  <si>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</si>
  <si>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</si>
  <si>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</si>
  <si>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</si>
  <si>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</si>
  <si>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</si>
  <si>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</si>
  <si>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</si>
  <si>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</si>
  <si>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</si>
  <si>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</si>
  <si>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</si>
  <si>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</si>
  <si>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</si>
  <si>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</si>
  <si>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</si>
  <si>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</si>
  <si>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</si>
  <si>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</si>
  <si>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</si>
  <si>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</si>
  <si>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</si>
  <si>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</si>
  <si>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</si>
  <si>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</si>
  <si>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</si>
  <si>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</si>
  <si>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</si>
  <si>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</si>
  <si>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</si>
  <si>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</si>
  <si>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</si>
  <si>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</si>
  <si>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</si>
  <si>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</si>
  <si>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</si>
  <si>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</si>
  <si>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</si>
  <si>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</si>
  <si>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</si>
  <si>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</si>
  <si>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</si>
  <si>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</si>
  <si>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</si>
  <si>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</si>
  <si>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</si>
  <si>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</si>
  <si>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</si>
  <si>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</si>
  <si>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</si>
  <si>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</si>
  <si>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</si>
  <si>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</si>
  <si>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</si>
  <si>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</si>
  <si>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</si>
  <si>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</si>
  <si>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</si>
  <si>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</si>
  <si>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</si>
  <si>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</si>
  <si>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</si>
  <si>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</si>
  <si>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</si>
  <si>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</si>
  <si>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</si>
  <si>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</si>
  <si>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</si>
  <si>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</si>
  <si>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</si>
  <si>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</si>
  <si>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</si>
  <si>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</si>
  <si>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</si>
  <si>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</si>
  <si>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</si>
  <si>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</si>
  <si>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</si>
  <si>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</si>
  <si>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</si>
  <si>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</si>
  <si>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</si>
  <si>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</si>
  <si>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</si>
  <si>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</si>
  <si>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</si>
  <si>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</si>
  <si>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</si>
  <si>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</si>
  <si>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</si>
  <si>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</si>
  <si>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</si>
  <si>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</si>
  <si>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</si>
  <si>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</si>
  <si>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</si>
  <si>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</si>
  <si>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</si>
  <si>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</si>
  <si>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</si>
  <si>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</si>
  <si>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</si>
  <si>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</si>
  <si>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</si>
  <si>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</si>
  <si>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</si>
  <si>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</si>
  <si>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</si>
  <si>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</si>
  <si>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</si>
  <si>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</si>
  <si>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</si>
  <si>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</si>
  <si>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</si>
  <si>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</si>
  <si>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</si>
  <si>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</si>
  <si>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</si>
  <si>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</si>
  <si>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</si>
  <si>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</si>
  <si>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</si>
  <si>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</si>
  <si>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</si>
  <si>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</si>
  <si>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</si>
  <si>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</si>
  <si>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</si>
  <si>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</si>
  <si>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</si>
  <si>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</si>
  <si>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</si>
  <si>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</si>
  <si>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</si>
  <si>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</si>
  <si>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</si>
  <si>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</si>
  <si>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</si>
  <si>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</si>
  <si>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</si>
  <si>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</si>
  <si>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</si>
  <si>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</si>
  <si>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</si>
  <si>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</si>
  <si>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</si>
  <si>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</si>
  <si>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</si>
  <si>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</si>
  <si>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</si>
  <si>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</si>
  <si>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</si>
  <si>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</si>
  <si>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</si>
  <si>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</si>
  <si>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</si>
  <si>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</si>
  <si>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</si>
  <si>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</si>
  <si>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</si>
  <si>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</si>
  <si>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</si>
  <si>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</si>
  <si>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</si>
  <si>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</si>
  <si>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</si>
  <si>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</si>
  <si>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</si>
  <si>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</si>
  <si>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</si>
  <si>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</si>
  <si>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</si>
  <si>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</si>
  <si>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</si>
  <si>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</si>
  <si>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</si>
  <si>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</si>
  <si>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</si>
  <si>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</si>
  <si>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</si>
  <si>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</si>
  <si>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</si>
  <si>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</si>
  <si>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</si>
  <si>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</si>
  <si>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</si>
  <si>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</si>
  <si>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</si>
  <si>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</si>
  <si>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</si>
  <si>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</si>
  <si>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</si>
  <si>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</si>
  <si>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</si>
  <si>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</si>
  <si>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</si>
  <si>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</si>
  <si>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</si>
  <si>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</si>
  <si>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</si>
  <si>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</si>
  <si>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</si>
  <si>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</si>
  <si>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</si>
  <si>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</si>
  <si>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</si>
  <si>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</si>
  <si>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</si>
  <si>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</si>
  <si>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</si>
  <si>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</si>
  <si>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</si>
  <si>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</si>
  <si>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</si>
  <si>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</si>
  <si>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</si>
  <si>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</si>
  <si>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</si>
  <si>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</si>
  <si>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</si>
  <si>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</si>
  <si>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</si>
  <si>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</si>
  <si>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</si>
  <si>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</si>
  <si>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</si>
  <si>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</si>
  <si>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</si>
  <si>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</si>
  <si>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</si>
  <si>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</si>
  <si>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</si>
  <si>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</si>
  <si>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</si>
  <si>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</si>
  <si>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</si>
  <si>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</si>
  <si>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</si>
  <si>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</si>
  <si>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</si>
  <si>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</si>
  <si>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</si>
  <si>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</si>
  <si>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</si>
  <si>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</si>
  <si>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</si>
  <si>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</si>
  <si>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</si>
  <si>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</si>
  <si>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</si>
  <si>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</si>
  <si>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</si>
  <si>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</si>
  <si>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</si>
  <si>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</si>
  <si>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</si>
  <si>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</si>
  <si>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</si>
  <si>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</si>
  <si>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</si>
  <si>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</si>
  <si>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</si>
  <si>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</si>
  <si>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</si>
  <si>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</si>
  <si>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</si>
  <si>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</si>
  <si>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</si>
  <si>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</si>
  <si>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</si>
  <si>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</si>
  <si>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</si>
  <si>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</si>
  <si>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</si>
  <si>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</si>
  <si>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</si>
  <si>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</si>
  <si>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</si>
  <si>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</si>
  <si>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</si>
  <si>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</si>
  <si>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</si>
  <si>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</si>
  <si>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</si>
  <si>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</si>
  <si>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</si>
  <si>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</si>
  <si>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</si>
  <si>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</si>
  <si>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</si>
  <si>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</si>
  <si>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</si>
  <si>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</si>
  <si>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</si>
  <si>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</si>
  <si>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</si>
  <si>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</si>
  <si>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</si>
  <si>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</si>
  <si>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</si>
  <si>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</si>
  <si>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</si>
  <si>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</si>
  <si>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</si>
  <si>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</si>
  <si>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</si>
  <si>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</si>
  <si>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</si>
  <si>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</si>
  <si>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</si>
  <si>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</si>
  <si>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</si>
  <si>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</si>
  <si>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</si>
  <si>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</si>
  <si>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</si>
  <si>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</si>
  <si>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</si>
  <si>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</si>
  <si>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</si>
  <si>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</si>
  <si>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</si>
  <si>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</si>
  <si>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</si>
  <si>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</si>
  <si>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</si>
  <si>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</si>
  <si>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</si>
  <si>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</si>
  <si>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</si>
  <si>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</si>
  <si>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</si>
  <si>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</si>
  <si>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</si>
  <si>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</si>
  <si>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</si>
  <si>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</si>
  <si>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</si>
  <si>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</si>
  <si>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</si>
  <si>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</si>
  <si>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</si>
  <si>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</si>
  <si>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</si>
  <si>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</si>
  <si>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</si>
  <si>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</si>
  <si>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</si>
  <si>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</si>
  <si>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</si>
  <si>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</si>
  <si>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</si>
  <si>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</si>
  <si>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</si>
  <si>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</si>
  <si>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</si>
  <si>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</si>
  <si>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</si>
  <si>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</si>
  <si>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</si>
  <si>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</si>
  <si>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</si>
  <si>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</si>
  <si>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</si>
  <si>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</si>
  <si>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</si>
  <si>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</si>
  <si>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</si>
  <si>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</si>
  <si>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</si>
  <si>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</si>
  <si>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</si>
  <si>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</si>
  <si>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</si>
  <si>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</si>
  <si>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</si>
  <si>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</si>
  <si>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</si>
  <si>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</si>
  <si>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</si>
  <si>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</si>
  <si>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</si>
  <si>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</si>
  <si>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</si>
  <si>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</si>
  <si>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</si>
  <si>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</si>
  <si>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</si>
  <si>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</si>
  <si>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</si>
  <si>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</si>
  <si>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</si>
  <si>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</si>
  <si>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</si>
  <si>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</si>
  <si>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</si>
  <si>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</si>
  <si>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</si>
  <si>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</si>
  <si>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</si>
  <si>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</si>
  <si>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</si>
  <si>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</si>
  <si>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</si>
  <si>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</si>
  <si>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</si>
  <si>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</si>
  <si>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</si>
  <si>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</si>
  <si>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</si>
  <si>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</si>
  <si>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</si>
  <si>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</si>
  <si>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</si>
  <si>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</si>
  <si>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</si>
  <si>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</si>
  <si>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</si>
  <si>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</si>
  <si>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</si>
  <si>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</si>
  <si>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</si>
  <si>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</si>
  <si>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</si>
  <si>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</si>
  <si>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</si>
  <si>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</si>
  <si>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</si>
  <si>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</si>
  <si>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</si>
  <si>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</si>
  <si>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</si>
  <si>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</si>
  <si>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</si>
  <si>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</si>
  <si>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</si>
  <si>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</si>
  <si>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</si>
  <si>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</si>
  <si>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</si>
  <si>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</si>
  <si>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</si>
  <si>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</si>
  <si>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</si>
  <si>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</si>
  <si>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</si>
  <si>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</si>
  <si>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</si>
  <si>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</si>
  <si>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</si>
  <si>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</si>
  <si>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</si>
  <si>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</si>
  <si>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</si>
  <si>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</si>
  <si>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</si>
  <si>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</si>
  <si>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</si>
  <si>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</si>
  <si>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</si>
  <si>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</si>
  <si>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</si>
  <si>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</si>
  <si>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</si>
  <si>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</si>
  <si>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</si>
  <si>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</si>
  <si>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</si>
  <si>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</si>
  <si>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</si>
  <si>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</si>
  <si>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</si>
  <si>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</si>
  <si>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</si>
  <si>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</si>
  <si>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</si>
  <si>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</si>
  <si>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</si>
  <si>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</si>
  <si>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</si>
  <si>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</si>
  <si>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</si>
  <si>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</si>
  <si>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</si>
  <si>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</si>
  <si>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</si>
  <si>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</si>
  <si>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</si>
  <si>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</si>
  <si>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</si>
  <si>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</si>
  <si>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</si>
  <si>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</si>
  <si>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</si>
  <si>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</si>
  <si>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</si>
  <si>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</si>
  <si>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</si>
  <si>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</si>
  <si>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</si>
  <si>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</si>
  <si>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</si>
  <si>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</si>
  <si>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</si>
  <si>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</si>
  <si>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</si>
  <si>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</si>
  <si>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</si>
  <si>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</si>
  <si>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</si>
  <si>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</si>
  <si>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</si>
  <si>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</si>
  <si>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</si>
  <si>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</si>
  <si>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</si>
  <si>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</si>
  <si>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</si>
  <si>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</si>
  <si>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</si>
  <si>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</si>
  <si>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</si>
  <si>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</si>
  <si>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</si>
  <si>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</si>
  <si>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</si>
  <si>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</si>
  <si>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</si>
  <si>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</si>
  <si>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</si>
  <si>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</si>
  <si>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</si>
  <si>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</si>
  <si>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</si>
  <si>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</si>
  <si>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</si>
  <si>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</si>
  <si>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</si>
  <si>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</si>
  <si>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</si>
  <si>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</si>
  <si>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</si>
  <si>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</si>
  <si>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</si>
  <si>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</si>
  <si>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</si>
  <si>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</si>
  <si>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</si>
  <si>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</si>
  <si>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</si>
  <si>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</si>
  <si>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</si>
  <si>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</si>
  <si>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</si>
  <si>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</si>
  <si>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</si>
  <si>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</si>
  <si>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</si>
  <si>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</si>
  <si>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</si>
  <si>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</si>
  <si>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</si>
  <si>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</si>
  <si>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</si>
  <si>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</si>
  <si>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</si>
  <si>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</si>
  <si>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</si>
  <si>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</si>
  <si>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</si>
  <si>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</si>
  <si>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</si>
  <si>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</si>
  <si>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</si>
  <si>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</si>
  <si>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</si>
  <si>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</si>
  <si>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</si>
  <si>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</si>
  <si>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</si>
  <si>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</si>
  <si>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</si>
  <si>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</si>
  <si>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</si>
  <si>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</si>
  <si>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</si>
  <si>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</si>
  <si>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</si>
  <si>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</si>
  <si>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</si>
  <si>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</si>
  <si>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</si>
  <si>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</si>
  <si>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</si>
  <si>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</si>
  <si>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</si>
  <si>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</si>
  <si>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</si>
  <si>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</si>
  <si>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</si>
  <si>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</si>
  <si>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</si>
  <si>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</si>
  <si>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</si>
  <si>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</si>
  <si>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</si>
  <si>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</si>
  <si>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</si>
  <si>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</si>
  <si>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</si>
  <si>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</si>
  <si>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</si>
  <si>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</si>
  <si>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</si>
  <si>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</si>
  <si>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</si>
  <si>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</si>
  <si>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</si>
  <si>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</si>
  <si>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</si>
  <si>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</si>
  <si>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</si>
  <si>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</si>
  <si>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</si>
  <si>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</si>
  <si>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</si>
  <si>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</si>
  <si>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</si>
  <si>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</si>
  <si>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</si>
  <si>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</si>
  <si>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</si>
  <si>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</si>
  <si>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</si>
  <si>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</si>
  <si>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</si>
  <si>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</si>
  <si>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</si>
  <si>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</si>
  <si>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</si>
  <si>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</si>
  <si>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</si>
  <si>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</si>
  <si>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</si>
  <si>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</si>
  <si>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</si>
  <si>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</si>
  <si>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</si>
  <si>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</si>
  <si>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</si>
  <si>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</si>
  <si>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</si>
  <si>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</si>
  <si>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</si>
  <si>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</si>
  <si>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</si>
  <si>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</si>
  <si>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</si>
  <si>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</si>
  <si>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</si>
  <si>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</si>
  <si>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</si>
  <si>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</si>
  <si>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</si>
  <si>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</si>
  <si>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</si>
  <si>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</si>
  <si>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</si>
  <si>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</si>
  <si>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</si>
  <si>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</si>
  <si>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</si>
  <si>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</si>
  <si>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</si>
  <si>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</si>
  <si>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</si>
  <si>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</si>
  <si>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</si>
  <si>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</si>
  <si>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</si>
  <si>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</si>
  <si>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</si>
  <si>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</si>
  <si>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</si>
  <si>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</si>
  <si>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</si>
  <si>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</si>
  <si>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</si>
  <si>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</si>
  <si>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</si>
  <si>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</si>
  <si>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</si>
  <si>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</si>
  <si>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</si>
  <si>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</si>
  <si>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</si>
  <si>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</si>
  <si>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</si>
  <si>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</si>
  <si>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</si>
  <si>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</si>
  <si>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</si>
  <si>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</si>
  <si>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</si>
  <si>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</si>
  <si>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</si>
  <si>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</si>
  <si>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</si>
  <si>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</si>
  <si>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</si>
  <si>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</si>
  <si>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</si>
  <si>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</si>
  <si>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</si>
  <si>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</si>
  <si>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</si>
  <si>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</si>
  <si>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</si>
  <si>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</si>
  <si>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</si>
  <si>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</si>
  <si>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</si>
  <si>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</si>
  <si>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</si>
  <si>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</si>
  <si>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</si>
  <si>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</si>
  <si>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</si>
  <si>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</si>
  <si>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</si>
  <si>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</si>
  <si>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</si>
  <si>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</si>
  <si>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</si>
  <si>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</si>
  <si>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</si>
  <si>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</si>
  <si>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</si>
  <si>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</si>
  <si>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</si>
  <si>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</si>
  <si>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</si>
  <si>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</si>
  <si>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</si>
  <si>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</si>
  <si>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</si>
  <si>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</si>
  <si>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</si>
  <si>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</si>
  <si>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</si>
  <si>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</si>
  <si>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</si>
  <si>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</si>
  <si>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</si>
  <si>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</si>
  <si>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</si>
  <si>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</si>
  <si>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</si>
  <si>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</si>
  <si>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</si>
  <si>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</si>
  <si>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</si>
  <si>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</si>
  <si>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</si>
  <si>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</si>
  <si>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</si>
  <si>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</si>
  <si>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</si>
  <si>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</si>
  <si>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</si>
  <si>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</si>
  <si>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</si>
  <si>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</si>
  <si>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</si>
  <si>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</si>
  <si>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</si>
  <si>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</si>
  <si>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</si>
  <si>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</si>
  <si>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</si>
  <si>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</si>
  <si>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</si>
  <si>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</si>
  <si>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</si>
  <si>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</si>
  <si>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</si>
  <si>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</si>
  <si>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</si>
  <si>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</si>
  <si>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</si>
  <si>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</si>
  <si>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</si>
  <si>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</si>
  <si>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</si>
  <si>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</si>
  <si>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</si>
  <si>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</si>
  <si>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</si>
  <si>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</si>
  <si>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</si>
  <si>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</si>
  <si>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</si>
  <si>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</si>
  <si>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</si>
  <si>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</si>
  <si>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</si>
  <si>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</si>
  <si>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</si>
  <si>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</si>
  <si>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</si>
  <si>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</si>
  <si>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</si>
  <si>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</si>
  <si>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</si>
  <si>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</si>
  <si>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</si>
  <si>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</si>
  <si>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</si>
  <si>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</si>
  <si>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</si>
  <si>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</si>
  <si>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</si>
  <si>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</si>
  <si>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</si>
  <si>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</si>
  <si>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</si>
  <si>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</si>
  <si>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</si>
  <si>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</si>
  <si>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</si>
  <si>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</si>
  <si>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</si>
  <si>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</si>
  <si>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</si>
  <si>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</si>
  <si>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</si>
  <si>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</si>
  <si>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</si>
  <si>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</si>
  <si>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</si>
  <si>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</si>
  <si>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</si>
  <si>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</si>
  <si>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</si>
  <si>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</si>
  <si>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</si>
  <si>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</si>
  <si>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</si>
  <si>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</si>
  <si>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</si>
  <si>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</si>
  <si>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</si>
  <si>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</si>
  <si>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</si>
  <si>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</si>
  <si>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</si>
  <si>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</si>
  <si>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</si>
  <si>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</si>
  <si>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</si>
  <si>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</si>
  <si>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</si>
  <si>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</si>
  <si>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</si>
  <si>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</si>
  <si>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</si>
  <si>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</si>
  <si>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</si>
  <si>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</si>
  <si>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</si>
  <si>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</si>
  <si>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</si>
  <si>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</si>
  <si>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</si>
  <si>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</si>
  <si>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</si>
  <si>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</si>
  <si>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</si>
  <si>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</si>
  <si>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</si>
  <si>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</si>
  <si>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</si>
  <si>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</si>
  <si>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</si>
  <si>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</si>
  <si>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</si>
  <si>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</si>
  <si>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</si>
  <si>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</si>
  <si>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</si>
  <si>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</si>
  <si>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</si>
  <si>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</si>
  <si>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</si>
  <si>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</si>
  <si>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</si>
  <si>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</si>
  <si>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</si>
  <si>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</si>
  <si>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</si>
  <si>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</si>
  <si>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</si>
  <si>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</si>
  <si>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</si>
  <si>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</si>
  <si>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</si>
  <si>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</si>
  <si>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</si>
  <si>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</si>
  <si>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</si>
  <si>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</si>
  <si>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</si>
  <si>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</si>
  <si>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</si>
  <si>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</si>
  <si>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</si>
  <si>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</si>
  <si>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</si>
  <si>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</si>
  <si>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</si>
  <si>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</si>
  <si>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</si>
  <si>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</si>
  <si>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</si>
  <si>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</si>
  <si>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</si>
  <si>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</si>
  <si>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</si>
  <si>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</si>
  <si>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</si>
  <si>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</si>
  <si>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</si>
  <si>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</si>
  <si>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</si>
  <si>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</si>
  <si>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</si>
  <si>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</si>
  <si>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</si>
  <si>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</si>
  <si>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</si>
  <si>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</si>
  <si>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</si>
  <si>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</si>
  <si>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</si>
  <si>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</si>
  <si>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</si>
  <si>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</si>
  <si>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</si>
  <si>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</si>
  <si>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</si>
  <si>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</si>
  <si>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</si>
  <si>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</si>
  <si>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</si>
  <si>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</si>
  <si>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</si>
  <si>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</si>
  <si>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</si>
  <si>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</si>
  <si>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</si>
  <si>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</si>
  <si>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</si>
  <si>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</si>
  <si>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</si>
  <si>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</si>
  <si>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</si>
  <si>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</si>
  <si>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</si>
  <si>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</si>
  <si>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</si>
  <si>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</si>
  <si>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</si>
  <si>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</si>
  <si>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</si>
  <si>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</si>
  <si>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</si>
  <si>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</si>
  <si>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</si>
  <si>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</si>
  <si>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</si>
  <si>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</si>
  <si>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</si>
  <si>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</si>
  <si>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</si>
  <si>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</si>
  <si>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</si>
  <si>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</si>
  <si>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</si>
  <si>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</si>
  <si>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</si>
  <si>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</si>
  <si>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</si>
  <si>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</si>
  <si>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</si>
  <si>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</si>
  <si>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</si>
  <si>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</si>
  <si>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</si>
  <si>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</si>
  <si>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</si>
  <si>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</si>
  <si>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</si>
  <si>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</si>
  <si>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</si>
  <si>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</si>
  <si>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</si>
  <si>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</si>
  <si>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</si>
  <si>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</si>
  <si>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</si>
  <si>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</si>
  <si>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</si>
  <si>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</si>
  <si>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</si>
  <si>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</si>
  <si>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</si>
  <si>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</si>
  <si>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</si>
  <si>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</si>
  <si>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</si>
  <si>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</si>
  <si>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</si>
  <si>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</si>
  <si>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</si>
  <si>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</si>
  <si>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</si>
  <si>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</si>
  <si>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</si>
  <si>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</si>
  <si>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</si>
  <si>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</si>
  <si>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</si>
  <si>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</si>
  <si>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</si>
  <si>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</si>
  <si>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</si>
  <si>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</si>
  <si>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</si>
  <si>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</si>
  <si>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</si>
  <si>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</si>
  <si>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</si>
  <si>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</si>
  <si>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</si>
  <si>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</si>
  <si>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</si>
  <si>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</si>
  <si>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</si>
  <si>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</si>
  <si>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</si>
  <si>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</si>
  <si>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</si>
  <si>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</si>
  <si>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</si>
  <si>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</si>
  <si>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</si>
  <si>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</si>
  <si>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</si>
  <si>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</si>
  <si>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</si>
  <si>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</si>
  <si>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</si>
  <si>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</si>
  <si>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</si>
  <si>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</si>
  <si>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</si>
  <si>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</si>
  <si>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</si>
  <si>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</si>
  <si>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</si>
  <si>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</si>
  <si>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</si>
  <si>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</si>
  <si>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</si>
  <si>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</si>
  <si>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</si>
  <si>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</si>
  <si>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</si>
  <si>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</si>
  <si>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</si>
  <si>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</si>
  <si>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</si>
  <si>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</si>
  <si>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</si>
  <si>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</si>
  <si>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</si>
  <si>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</si>
  <si>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</si>
  <si>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</si>
  <si>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</si>
  <si>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</si>
  <si>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</si>
  <si>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</si>
  <si>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</si>
  <si>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</si>
  <si>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</si>
  <si>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</si>
  <si>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</si>
  <si>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</si>
  <si>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</si>
  <si>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</si>
  <si>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</si>
  <si>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</si>
  <si>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</si>
  <si>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</si>
  <si>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</si>
  <si>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</si>
  <si>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</si>
  <si>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</si>
  <si>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</si>
  <si>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</si>
  <si>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</si>
  <si>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</si>
  <si>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</si>
  <si>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</si>
  <si>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</si>
  <si>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</si>
  <si>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</si>
  <si>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</si>
  <si>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</si>
  <si>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</si>
  <si>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</si>
  <si>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</si>
  <si>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</si>
  <si>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</si>
  <si>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</si>
  <si>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</si>
  <si>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</si>
  <si>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</si>
  <si>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</si>
  <si>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</si>
  <si>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</si>
  <si>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</si>
  <si>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</si>
  <si>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</si>
  <si>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</si>
  <si>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</si>
  <si>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</si>
  <si>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</si>
  <si>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</si>
  <si>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</si>
  <si>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</si>
  <si>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</si>
  <si>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</si>
  <si>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</si>
  <si>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</si>
  <si>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</si>
  <si>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</si>
  <si>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</si>
  <si>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</si>
  <si>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</si>
  <si>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</si>
  <si>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</si>
  <si>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</si>
  <si>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</si>
  <si>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</si>
  <si>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</si>
  <si>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</si>
  <si>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</si>
  <si>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</si>
  <si>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</si>
  <si>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</si>
  <si>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</si>
  <si>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</si>
  <si>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</si>
  <si>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</si>
  <si>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</si>
  <si>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</si>
  <si>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</si>
  <si>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</si>
  <si>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</si>
  <si>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</si>
  <si>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</si>
  <si>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</si>
  <si>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</si>
  <si>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</si>
  <si>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</si>
  <si>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</si>
  <si>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</si>
  <si>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</si>
  <si>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</si>
  <si>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</si>
  <si>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</si>
  <si>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</si>
  <si>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</si>
  <si>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</si>
  <si>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</si>
  <si>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</si>
  <si>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</si>
  <si>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</si>
  <si>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</si>
  <si>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</si>
  <si>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</si>
  <si>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</si>
  <si>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</si>
  <si>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</si>
  <si>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</si>
  <si>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</si>
  <si>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</si>
  <si>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</si>
  <si>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</si>
  <si>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</si>
  <si>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</si>
  <si>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</si>
  <si>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</si>
  <si>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</si>
  <si>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</si>
  <si>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</si>
  <si>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</si>
  <si>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</si>
  <si>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</si>
  <si>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</si>
  <si>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</si>
  <si>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</si>
  <si>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</si>
  <si>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</si>
  <si>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</si>
  <si>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</si>
  <si>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</si>
  <si>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</si>
  <si>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</si>
  <si>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</si>
  <si>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</si>
  <si>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</si>
  <si>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</si>
  <si>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</si>
  <si>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</si>
  <si>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</si>
  <si>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</si>
  <si>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</si>
  <si>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</si>
  <si>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</si>
  <si>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</si>
  <si>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</si>
  <si>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</si>
  <si>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</si>
  <si>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</si>
  <si>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</si>
  <si>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</si>
  <si>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</si>
  <si>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</si>
  <si>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</si>
  <si>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</si>
  <si>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</si>
  <si>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</si>
  <si>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</si>
  <si>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</si>
  <si>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</si>
  <si>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</si>
  <si>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</si>
  <si>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</si>
  <si>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</si>
  <si>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</si>
  <si>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</si>
  <si>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</si>
  <si>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</si>
  <si>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</si>
  <si>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</si>
  <si>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</si>
  <si>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</si>
  <si>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</si>
  <si>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</si>
  <si>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</si>
  <si>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</si>
  <si>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</si>
  <si>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</si>
  <si>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</si>
  <si>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</si>
  <si>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</si>
  <si>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</si>
  <si>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</si>
  <si>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</si>
  <si>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</si>
  <si>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</si>
  <si>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</si>
  <si>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</si>
  <si>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</si>
  <si>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</si>
  <si>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</si>
  <si>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</si>
  <si>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</si>
  <si>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</si>
  <si>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</si>
  <si>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</si>
  <si>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</si>
  <si>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</si>
  <si>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</si>
  <si>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</si>
  <si>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</si>
  <si>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</si>
  <si>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</si>
  <si>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</si>
  <si>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</si>
  <si>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</si>
  <si>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</si>
  <si>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</si>
  <si>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</si>
  <si>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</si>
  <si>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</si>
  <si>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</si>
  <si>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</si>
  <si>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</si>
  <si>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</si>
  <si>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</si>
  <si>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</si>
  <si>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</si>
  <si>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</si>
  <si>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</si>
  <si>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</si>
  <si>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</si>
  <si>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</si>
  <si>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</si>
  <si>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</si>
  <si>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</si>
  <si>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</si>
  <si>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</si>
  <si>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</si>
  <si>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</si>
  <si>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</si>
  <si>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</si>
  <si>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</si>
  <si>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</si>
  <si>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</si>
  <si>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</si>
  <si>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</si>
  <si>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</si>
  <si>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</si>
  <si>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</si>
  <si>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</si>
  <si>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</si>
  <si>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</si>
  <si>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</si>
  <si>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</si>
  <si>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</si>
  <si>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</si>
  <si>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</si>
  <si>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</si>
  <si>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</si>
  <si>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</si>
  <si>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</si>
  <si>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</si>
  <si>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</si>
  <si>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</si>
  <si>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</si>
  <si>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</si>
  <si>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</si>
  <si>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</si>
  <si>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</si>
  <si>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</si>
  <si>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</si>
  <si>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</si>
  <si>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</si>
  <si>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</si>
  <si>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</si>
  <si>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</si>
  <si>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</si>
  <si>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</si>
  <si>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</si>
  <si>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</si>
  <si>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</si>
  <si>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</si>
  <si>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</si>
  <si>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</si>
  <si>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</si>
  <si>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</si>
  <si>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</si>
  <si>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</si>
  <si>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</si>
  <si>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</si>
  <si>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</si>
  <si>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</si>
  <si>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</si>
  <si>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</si>
  <si>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</si>
  <si>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</si>
  <si>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</si>
  <si>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</si>
  <si>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</si>
  <si>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</si>
  <si>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</si>
  <si>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</si>
  <si>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</si>
  <si>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</si>
  <si>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</si>
  <si>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</si>
  <si>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</si>
  <si>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</si>
  <si>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</si>
  <si>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</si>
  <si>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</si>
  <si>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</si>
  <si>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</si>
  <si>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</si>
  <si>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</si>
  <si>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</si>
  <si>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</si>
  <si>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</si>
  <si>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</si>
  <si>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</si>
  <si>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</si>
  <si>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</si>
  <si>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</si>
  <si>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</si>
  <si>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</si>
  <si>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</si>
  <si>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</si>
  <si>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</si>
  <si>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</si>
  <si>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</si>
  <si>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</si>
  <si>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</si>
  <si>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</si>
  <si>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</si>
  <si>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</si>
  <si>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</si>
  <si>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</si>
  <si>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</si>
  <si>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</si>
  <si>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</si>
  <si>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</si>
  <si>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</si>
  <si>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</si>
  <si>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</si>
  <si>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</si>
  <si>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</si>
  <si>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</si>
  <si>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</si>
  <si>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</si>
  <si>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</si>
  <si>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</si>
  <si>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</si>
  <si>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</si>
  <si>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</si>
  <si>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</si>
  <si>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</si>
  <si>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</si>
  <si>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</si>
  <si>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</si>
  <si>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</si>
  <si>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</si>
  <si>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</si>
  <si>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</si>
  <si>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</si>
  <si>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</si>
  <si>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</si>
  <si>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</si>
  <si>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</si>
  <si>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</si>
  <si>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</si>
  <si>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</si>
  <si>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</si>
  <si>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</si>
  <si>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</si>
  <si>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</si>
  <si>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</si>
  <si>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</si>
  <si>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</si>
  <si>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</si>
  <si>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</si>
  <si>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</si>
  <si>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</si>
  <si>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</si>
  <si>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</si>
  <si>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</si>
  <si>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</si>
  <si>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</si>
  <si>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</si>
  <si>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</si>
  <si>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</si>
  <si>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</si>
  <si>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</si>
  <si>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</si>
  <si>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</si>
  <si>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</si>
  <si>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</si>
  <si>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</si>
  <si>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</si>
  <si>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</si>
  <si>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</si>
  <si>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</si>
  <si>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</si>
  <si>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</si>
  <si>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</si>
  <si>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</si>
  <si>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</si>
  <si>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</si>
  <si>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</si>
  <si>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</si>
  <si>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</si>
  <si>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</si>
  <si>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</si>
  <si>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</si>
  <si>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</si>
  <si>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</si>
  <si>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</si>
  <si>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</si>
  <si>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</si>
  <si>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</si>
  <si>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</si>
  <si>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</si>
  <si>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</si>
  <si>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</si>
  <si>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</si>
  <si>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</si>
  <si>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</si>
  <si>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</si>
  <si>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</si>
  <si>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</si>
  <si>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</si>
  <si>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</si>
  <si>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</si>
  <si>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</si>
  <si>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</si>
  <si>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</si>
  <si>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</si>
  <si>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</si>
  <si>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</si>
  <si>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</si>
  <si>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</si>
  <si>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</si>
  <si>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</si>
  <si>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</si>
  <si>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</si>
  <si>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</si>
  <si>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</si>
  <si>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</si>
  <si>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</si>
  <si>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</si>
  <si>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</si>
  <si>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</si>
  <si>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</si>
  <si>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</si>
  <si>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</si>
  <si>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</si>
  <si>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</si>
  <si>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</si>
  <si>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</si>
  <si>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</si>
  <si>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</si>
  <si>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</si>
  <si>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</si>
  <si>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</si>
  <si>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</si>
  <si>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</si>
  <si>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</si>
  <si>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</si>
  <si>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</si>
  <si>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</si>
  <si>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</si>
  <si>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</si>
  <si>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</si>
  <si>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</si>
  <si>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</si>
  <si>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</si>
  <si>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</si>
  <si>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</si>
  <si>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</si>
  <si>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</si>
  <si>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</si>
  <si>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</si>
  <si>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</si>
  <si>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</si>
  <si>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</si>
  <si>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</si>
  <si>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</si>
  <si>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</si>
  <si>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</si>
  <si>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</si>
  <si>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</si>
  <si>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</si>
  <si>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</si>
  <si>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</si>
  <si>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</si>
  <si>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</si>
  <si>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</si>
  <si>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</si>
  <si>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</si>
  <si>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</si>
  <si>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</si>
  <si>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</si>
  <si>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</si>
  <si>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</si>
  <si>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</si>
  <si>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</si>
  <si>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</si>
  <si>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</si>
  <si>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</si>
  <si>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</si>
  <si>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</si>
  <si>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</si>
  <si>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</si>
  <si>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</si>
  <si>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</si>
  <si>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</si>
  <si>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</si>
  <si>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</si>
  <si>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</si>
  <si>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</si>
  <si>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</si>
  <si>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</si>
  <si>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</si>
  <si>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</si>
  <si>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</si>
  <si>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</si>
  <si>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</si>
  <si>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</si>
  <si>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</si>
  <si>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</si>
  <si>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</si>
  <si>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</si>
  <si>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</si>
  <si>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</si>
  <si>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</si>
  <si>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</si>
  <si>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</si>
  <si>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</si>
  <si>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</si>
  <si>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</si>
  <si>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</si>
  <si>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</si>
  <si>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</si>
  <si>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</si>
  <si>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</si>
  <si>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</si>
  <si>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</si>
  <si>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</si>
  <si>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</si>
  <si>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</si>
  <si>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</si>
  <si>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</si>
  <si>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</si>
  <si>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</si>
  <si>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</si>
  <si>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</si>
  <si>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</si>
  <si>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</si>
  <si>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</si>
  <si>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</si>
  <si>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</si>
  <si>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</si>
  <si>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</si>
  <si>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</si>
  <si>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</si>
  <si>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</si>
  <si>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</si>
  <si>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</si>
  <si>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</si>
  <si>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</si>
  <si>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</si>
  <si>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</si>
  <si>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</si>
  <si>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</si>
  <si>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</si>
  <si>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</si>
  <si>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</si>
  <si>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</si>
  <si>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</si>
  <si>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</si>
  <si>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</si>
  <si>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</si>
  <si>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</si>
  <si>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</si>
  <si>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</si>
  <si>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</si>
  <si>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</si>
  <si>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</si>
  <si>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</si>
  <si>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</si>
  <si>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</si>
  <si>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</si>
  <si>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</si>
  <si>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</si>
  <si>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</si>
  <si>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</si>
  <si>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</si>
  <si>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</si>
  <si>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</si>
  <si>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</si>
  <si>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</si>
  <si>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</si>
  <si>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</si>
  <si>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</si>
  <si>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</si>
  <si>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</si>
  <si>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</si>
  <si>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</si>
  <si>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</si>
  <si>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</si>
  <si>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</si>
  <si>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</si>
  <si>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</si>
  <si>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</si>
  <si>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</si>
  <si>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</si>
  <si>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</si>
  <si>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</si>
  <si>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</si>
  <si>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</si>
  <si>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</si>
  <si>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</si>
  <si>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</si>
  <si>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</si>
  <si>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</si>
  <si>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</si>
  <si>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</si>
  <si>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</si>
  <si>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</si>
  <si>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</si>
  <si>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</si>
  <si>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</si>
  <si>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</si>
  <si>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</si>
  <si>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</si>
  <si>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</si>
  <si>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</si>
  <si>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</si>
  <si>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</si>
  <si>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</si>
  <si>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</si>
  <si>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</si>
  <si>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</si>
  <si>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</si>
  <si>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</si>
  <si>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</si>
  <si>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</si>
  <si>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</si>
  <si>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</si>
  <si>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</si>
  <si>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</si>
  <si>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</si>
  <si>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</si>
  <si>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</si>
  <si>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</si>
  <si>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</si>
  <si>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</si>
  <si>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</si>
  <si>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</si>
  <si>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</si>
  <si>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</si>
  <si>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</si>
  <si>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</si>
  <si>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</si>
  <si>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</si>
  <si>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</si>
  <si>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</si>
  <si>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</si>
  <si>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</si>
  <si>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</si>
  <si>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</si>
  <si>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</si>
  <si>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</si>
  <si>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</si>
  <si>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</si>
  <si>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</si>
  <si>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</si>
  <si>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</si>
  <si>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</si>
  <si>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</si>
  <si>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</si>
  <si>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</si>
  <si>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</si>
  <si>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</si>
  <si>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</si>
  <si>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</si>
  <si>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</si>
  <si>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</si>
  <si>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</si>
  <si>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</si>
  <si>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</si>
  <si>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</si>
  <si>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</si>
  <si>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</si>
  <si>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</si>
  <si>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</si>
  <si>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</si>
  <si>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</si>
  <si>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</si>
  <si>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</si>
  <si>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</si>
  <si>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</si>
  <si>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</si>
  <si>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</si>
  <si>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</si>
  <si>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</si>
  <si>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</si>
  <si>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</si>
  <si>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</si>
  <si>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</si>
  <si>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</si>
  <si>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</si>
  <si>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</si>
  <si>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</si>
  <si>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</si>
  <si>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</si>
  <si>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</si>
  <si>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</si>
  <si>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</si>
  <si>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</si>
  <si>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</si>
  <si>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</si>
  <si>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</si>
  <si>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</si>
  <si>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</si>
  <si>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</si>
  <si>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</si>
  <si>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</si>
  <si>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</si>
  <si>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</si>
  <si>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</si>
  <si>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</si>
  <si>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</si>
  <si>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</si>
  <si>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</si>
  <si>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</si>
  <si>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</si>
  <si>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</si>
  <si>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</si>
  <si>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</si>
  <si>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</si>
  <si>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</si>
  <si>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</si>
  <si>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</si>
  <si>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</si>
  <si>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</si>
  <si>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</si>
  <si>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</si>
  <si>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</si>
  <si>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</si>
  <si>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</si>
  <si>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</si>
  <si>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</si>
  <si>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</si>
  <si>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</si>
  <si>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</si>
  <si>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</si>
  <si>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</si>
  <si>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</si>
  <si>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</si>
  <si>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</si>
  <si>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</si>
  <si>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</si>
  <si>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</si>
  <si>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</si>
  <si>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</si>
  <si>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</si>
  <si>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</si>
  <si>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</si>
  <si>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</si>
  <si>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</si>
  <si>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</si>
  <si>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</si>
  <si>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</si>
  <si>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</si>
  <si>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</si>
  <si>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</si>
  <si>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</si>
  <si>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</si>
  <si>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</si>
  <si>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</si>
  <si>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</si>
  <si>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</si>
  <si>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</si>
  <si>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</si>
  <si>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</si>
  <si>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</si>
  <si>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</si>
  <si>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</si>
  <si>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</si>
  <si>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</si>
  <si>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</si>
  <si>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</si>
  <si>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</si>
  <si>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</si>
  <si>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</si>
  <si>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</si>
  <si>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</si>
  <si>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</si>
  <si>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</si>
  <si>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</si>
  <si>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</si>
  <si>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</si>
  <si>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</si>
  <si>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</si>
  <si>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</si>
  <si>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</si>
  <si>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</si>
  <si>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</si>
  <si>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</si>
  <si>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</si>
  <si>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</si>
  <si>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</si>
  <si>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</si>
  <si>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</si>
  <si>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</si>
  <si>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</si>
  <si>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</si>
  <si>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</si>
  <si>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</si>
  <si>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</si>
  <si>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</si>
  <si>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</si>
  <si>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</si>
  <si>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</si>
  <si>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</si>
  <si>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</si>
  <si>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</si>
  <si>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</si>
  <si>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</si>
  <si>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</si>
  <si>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</si>
  <si>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</si>
  <si>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</si>
  <si>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</si>
  <si>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</si>
  <si>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</si>
  <si>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</si>
  <si>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</si>
  <si>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</si>
  <si>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</si>
  <si>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</si>
  <si>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</si>
  <si>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</si>
  <si>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</si>
  <si>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</si>
  <si>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</si>
  <si>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</si>
  <si>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</si>
  <si>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</si>
  <si>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</si>
  <si>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</si>
  <si>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</si>
  <si>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</si>
  <si>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</si>
  <si>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</si>
  <si>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</si>
  <si>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</si>
  <si>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</si>
  <si>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</si>
  <si>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</si>
  <si>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</si>
  <si>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</si>
  <si>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</si>
  <si>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</si>
  <si>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</si>
  <si>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</si>
  <si>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</si>
  <si>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</si>
  <si>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</si>
  <si>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</si>
  <si>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</si>
  <si>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</si>
  <si>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</si>
  <si>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</si>
  <si>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</si>
  <si>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</si>
  <si>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</si>
  <si>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</si>
  <si>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</si>
  <si>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</si>
  <si>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</si>
  <si>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</si>
  <si>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</si>
  <si>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</si>
  <si>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</si>
  <si>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</si>
  <si>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</si>
  <si>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</si>
  <si>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</si>
  <si>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</si>
  <si>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</si>
  <si>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</si>
  <si>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</si>
  <si>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</si>
  <si>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</si>
  <si>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</si>
  <si>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</si>
  <si>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</si>
  <si>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</si>
  <si>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</si>
  <si>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</si>
  <si>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</si>
  <si>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</si>
  <si>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</si>
  <si>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</si>
  <si>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</si>
  <si>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</si>
  <si>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</si>
  <si>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</si>
  <si>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</si>
  <si>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</si>
  <si>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</si>
  <si>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</si>
  <si>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</si>
  <si>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</si>
  <si>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</si>
  <si>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</si>
  <si>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</si>
  <si>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</si>
  <si>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</si>
  <si>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</si>
  <si>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</si>
  <si>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</si>
  <si>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</si>
  <si>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</si>
  <si>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</si>
  <si>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</si>
  <si>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</si>
  <si>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</si>
  <si>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</si>
  <si>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</si>
  <si>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</si>
  <si>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</si>
  <si>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</si>
  <si>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</si>
  <si>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</si>
  <si>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</si>
  <si>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</si>
  <si>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</si>
  <si>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</si>
  <si>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</si>
  <si>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</si>
  <si>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</si>
  <si>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</si>
  <si>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</si>
  <si>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</si>
  <si>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</si>
  <si>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</si>
  <si>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</si>
  <si>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</si>
  <si>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</si>
  <si>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</si>
  <si>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</si>
  <si>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</si>
  <si>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</si>
  <si>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</si>
  <si>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</si>
  <si>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</si>
  <si>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</si>
  <si>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</si>
  <si>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</si>
  <si>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</si>
  <si>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</si>
  <si>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</si>
  <si>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</si>
  <si>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</si>
  <si>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</si>
  <si>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</si>
  <si>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</si>
  <si>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</si>
  <si>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</si>
  <si>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</si>
  <si>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</si>
  <si>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</si>
  <si>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</si>
  <si>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</si>
  <si>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</si>
  <si>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</si>
  <si>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</si>
  <si>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</si>
  <si>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</si>
  <si>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</si>
  <si>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</si>
  <si>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</si>
  <si>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</si>
  <si>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</si>
  <si>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</si>
  <si>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</si>
  <si>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</si>
  <si>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</si>
  <si>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</si>
  <si>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</si>
  <si>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</si>
  <si>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</si>
  <si>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</si>
  <si>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</si>
  <si>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</si>
  <si>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</si>
  <si>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</si>
  <si>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</si>
  <si>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</si>
  <si>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</si>
  <si>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</si>
  <si>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</si>
  <si>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</si>
  <si>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</si>
  <si>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</si>
  <si>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</si>
  <si>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</si>
  <si>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</si>
  <si>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</si>
  <si>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</si>
  <si>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</si>
  <si>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</si>
  <si>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</si>
  <si>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</si>
  <si>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</si>
  <si>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</si>
  <si>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</si>
  <si>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</si>
  <si>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</si>
  <si>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</si>
  <si>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</si>
  <si>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</si>
  <si>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</si>
  <si>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</si>
  <si>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</si>
  <si>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</si>
  <si>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</si>
  <si>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</si>
  <si>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</si>
  <si>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</si>
  <si>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</si>
  <si>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</si>
  <si>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</si>
  <si>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</si>
  <si>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</si>
  <si>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</si>
  <si>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</si>
  <si>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</si>
  <si>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</si>
  <si>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</si>
  <si>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</si>
  <si>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</si>
  <si>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</si>
  <si>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</si>
  <si>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</si>
  <si>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</si>
  <si>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</si>
  <si>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</si>
  <si>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</si>
  <si>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</si>
  <si>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</si>
  <si>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</si>
  <si>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</si>
  <si>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</si>
  <si>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</si>
  <si>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</si>
  <si>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</si>
  <si>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</si>
  <si>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</si>
  <si>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</si>
  <si>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</si>
  <si>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</si>
  <si>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</si>
  <si>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</si>
  <si>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</si>
  <si>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</si>
  <si>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</si>
  <si>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</si>
  <si>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</si>
  <si>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</si>
  <si>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</si>
  <si>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</si>
  <si>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</si>
  <si>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</si>
  <si>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</si>
  <si>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</si>
  <si>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</si>
  <si>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</si>
  <si>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</si>
  <si>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</si>
  <si>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</si>
  <si>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</si>
  <si>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</si>
  <si>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</si>
  <si>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</si>
  <si>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</si>
  <si>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</si>
  <si>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</si>
  <si>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</si>
  <si>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</si>
  <si>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</si>
  <si>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</si>
  <si>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</si>
  <si>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</si>
  <si>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</si>
  <si>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</si>
  <si>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</si>
  <si>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</si>
  <si>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</si>
  <si>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</si>
  <si>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</si>
  <si>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</si>
  <si>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</si>
  <si>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</si>
  <si>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</si>
  <si>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</si>
  <si>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</si>
  <si>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</si>
  <si>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</si>
  <si>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</si>
  <si>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</si>
  <si>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</si>
  <si>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</si>
  <si>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</si>
  <si>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</si>
  <si>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</si>
  <si>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</si>
  <si>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</si>
  <si>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</si>
  <si>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</si>
  <si>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</si>
  <si>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</si>
  <si>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</si>
  <si>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</si>
  <si>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</si>
  <si>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</si>
  <si>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</si>
  <si>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</si>
  <si>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</si>
  <si>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</si>
  <si>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</si>
  <si>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</si>
  <si>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</si>
  <si>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</si>
  <si>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</si>
  <si>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</si>
  <si>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</si>
  <si>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</si>
  <si>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</si>
  <si>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</si>
  <si>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</si>
  <si>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</si>
  <si>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</si>
  <si>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</si>
  <si>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</si>
  <si>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</si>
  <si>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</si>
  <si>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</si>
  <si>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</si>
  <si>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</si>
  <si>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</si>
  <si>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</si>
  <si>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</si>
  <si>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</si>
  <si>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</si>
  <si>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</si>
  <si>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</si>
  <si>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</si>
  <si>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</si>
  <si>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</si>
  <si>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</si>
  <si>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</si>
  <si>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</si>
  <si>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</si>
  <si>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</si>
  <si>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</si>
  <si>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</si>
  <si>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</si>
  <si>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</si>
  <si>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</si>
  <si>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</si>
  <si>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</si>
  <si>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</si>
  <si>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</si>
  <si>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</si>
  <si>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</si>
  <si>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</si>
  <si>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</si>
  <si>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</si>
  <si>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</si>
  <si>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</si>
  <si>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</si>
  <si>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</si>
  <si>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</si>
  <si>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</si>
  <si>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</si>
  <si>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</si>
  <si>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</si>
  <si>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</si>
  <si>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</si>
  <si>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</si>
  <si>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</si>
  <si>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</si>
  <si>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</si>
  <si>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</si>
  <si>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</si>
  <si>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</si>
  <si>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</si>
  <si>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</si>
  <si>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</si>
  <si>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</si>
  <si>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</si>
  <si>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</si>
  <si>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</si>
  <si>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</si>
  <si>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</si>
  <si>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</si>
  <si>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</si>
  <si>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</si>
  <si>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</si>
  <si>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</si>
  <si>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</si>
  <si>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</si>
  <si>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</si>
  <si>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</si>
  <si>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</si>
  <si>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</si>
  <si>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</si>
  <si>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</si>
  <si>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</si>
  <si>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</si>
  <si>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</si>
  <si>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</si>
  <si>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</si>
  <si>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</si>
  <si>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</si>
  <si>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</si>
  <si>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</si>
  <si>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</si>
  <si>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</si>
  <si>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</si>
  <si>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</si>
  <si>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</si>
  <si>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</si>
  <si>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</si>
  <si>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</si>
  <si>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</si>
  <si>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</si>
  <si>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</si>
  <si>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</si>
  <si>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</si>
  <si>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</si>
  <si>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</si>
  <si>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</si>
  <si>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</si>
  <si>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</si>
  <si>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</si>
  <si>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</si>
  <si>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</si>
  <si>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</si>
  <si>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</si>
  <si>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</si>
  <si>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</si>
  <si>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</si>
  <si>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</si>
  <si>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</si>
  <si>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</si>
  <si>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</si>
  <si>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</si>
  <si>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</si>
  <si>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</si>
  <si>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</si>
  <si>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</si>
  <si>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</si>
  <si>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</si>
  <si>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</si>
  <si>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</si>
  <si>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</si>
  <si>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</si>
  <si>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</si>
  <si>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</si>
  <si>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</si>
  <si>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</si>
  <si>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</si>
  <si>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</si>
  <si>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</si>
  <si>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</si>
  <si>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</si>
  <si>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</si>
  <si>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</si>
  <si>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</si>
  <si>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</si>
  <si>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</si>
  <si>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</si>
  <si>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</si>
  <si>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</si>
  <si>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</si>
  <si>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</si>
  <si>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</si>
  <si>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</si>
  <si>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</si>
  <si>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</si>
  <si>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</si>
  <si>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</si>
  <si>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</si>
  <si>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</si>
  <si>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</si>
  <si>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</si>
  <si>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</si>
  <si>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</si>
  <si>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</si>
  <si>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</si>
  <si>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</si>
  <si>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</si>
  <si>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</si>
  <si>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</si>
  <si>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</si>
  <si>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</si>
  <si>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</si>
  <si>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</si>
  <si>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</si>
  <si>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</si>
  <si>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</si>
  <si>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</si>
  <si>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</si>
  <si>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</si>
  <si>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</si>
  <si>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</si>
  <si>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</si>
  <si>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</si>
  <si>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</si>
  <si>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</si>
  <si>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</si>
  <si>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</si>
  <si>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</si>
  <si>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</si>
  <si>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</si>
  <si>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</si>
  <si>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</si>
  <si>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</si>
  <si>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</si>
  <si>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</si>
  <si>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</si>
  <si>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</si>
  <si>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</si>
  <si>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</si>
  <si>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</si>
  <si>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</si>
  <si>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</si>
  <si>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</si>
  <si>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</si>
  <si>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</si>
  <si>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</si>
  <si>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</si>
  <si>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</si>
  <si>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</si>
  <si>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</si>
  <si>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</si>
  <si>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</si>
  <si>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</si>
  <si>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</si>
  <si>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</si>
  <si>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</si>
  <si>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</si>
  <si>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</si>
  <si>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</si>
  <si>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</si>
  <si>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</si>
  <si>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</si>
  <si>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</si>
  <si>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</si>
  <si>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</si>
  <si>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</si>
  <si>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</si>
  <si>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</si>
  <si>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</si>
  <si>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</si>
  <si>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</si>
  <si>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</si>
  <si>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</si>
  <si>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</si>
  <si>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</si>
  <si>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</si>
  <si>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</si>
  <si>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</si>
  <si>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</si>
  <si>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</si>
  <si>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</si>
  <si>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</si>
  <si>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</si>
  <si>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</si>
  <si>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</si>
  <si>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</si>
  <si>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</si>
  <si>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</si>
  <si>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</si>
  <si>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</si>
  <si>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</si>
  <si>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</si>
  <si>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</si>
  <si>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</si>
  <si>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</si>
  <si>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</si>
  <si>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</si>
  <si>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</si>
  <si>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</si>
  <si>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</si>
  <si>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</si>
  <si>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</si>
  <si>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</si>
  <si>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</si>
  <si>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</si>
  <si>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</si>
  <si>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</si>
  <si>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</si>
  <si>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</si>
  <si>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</si>
  <si>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</si>
  <si>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</si>
  <si>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</si>
  <si>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</si>
  <si>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</si>
  <si>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</si>
  <si>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</si>
  <si>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</si>
  <si>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</si>
  <si>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</si>
  <si>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</si>
  <si>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</si>
  <si>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</si>
  <si>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</si>
  <si>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</si>
  <si>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</si>
  <si>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</si>
  <si>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</si>
  <si>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</si>
  <si>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</si>
  <si>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</si>
  <si>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</si>
  <si>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</si>
  <si>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</si>
  <si>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</si>
  <si>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</si>
  <si>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</si>
  <si>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</si>
  <si>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</si>
  <si>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</si>
  <si>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</si>
  <si>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</si>
  <si>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</si>
  <si>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</si>
  <si>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</si>
  <si>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</si>
  <si>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</si>
  <si>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</si>
  <si>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</si>
  <si>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</si>
  <si>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</si>
  <si>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</si>
  <si>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</si>
  <si>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</si>
  <si>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</si>
  <si>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</si>
  <si>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</si>
  <si>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</si>
  <si>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</si>
  <si>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</si>
  <si>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</si>
  <si>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</si>
  <si>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</si>
  <si>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</si>
  <si>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</si>
  <si>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</si>
  <si>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</si>
  <si>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</si>
  <si>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</si>
  <si>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</si>
  <si>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</si>
  <si>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</si>
  <si>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</si>
  <si>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</si>
  <si>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</si>
  <si>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</si>
  <si>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</si>
  <si>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</si>
  <si>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</si>
  <si>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</si>
  <si>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</si>
  <si>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</si>
  <si>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</si>
  <si>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</si>
  <si>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</si>
  <si>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</si>
  <si>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</si>
  <si>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</si>
  <si>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</si>
  <si>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</si>
  <si>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</si>
  <si>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</si>
  <si>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</si>
  <si>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</si>
  <si>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</si>
  <si>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</si>
  <si>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</si>
  <si>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</si>
  <si>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</si>
  <si>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</si>
  <si>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</si>
  <si>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</si>
  <si>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</si>
  <si>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</si>
  <si>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</si>
  <si>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</si>
  <si>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</si>
  <si>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</si>
  <si>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</si>
  <si>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</si>
  <si>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</si>
  <si>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</si>
  <si>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</si>
  <si>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</si>
  <si>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</si>
  <si>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</si>
  <si>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</si>
  <si>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</si>
  <si>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</si>
  <si>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</si>
  <si>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</si>
  <si>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</si>
  <si>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</si>
  <si>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</si>
  <si>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</si>
  <si>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</si>
  <si>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</si>
  <si>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</si>
  <si>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</si>
  <si>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</si>
  <si>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</si>
  <si>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</si>
  <si>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</si>
  <si>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</si>
  <si>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</si>
  <si>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</si>
  <si>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</si>
  <si>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</si>
  <si>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</si>
  <si>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</si>
  <si>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</si>
  <si>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</si>
  <si>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</si>
  <si>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</si>
  <si>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</si>
  <si>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</si>
  <si>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</si>
  <si>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</si>
  <si>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</si>
  <si>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</si>
  <si>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</si>
  <si>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</si>
  <si>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</si>
  <si>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</si>
  <si>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</si>
  <si>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</si>
  <si>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</si>
  <si>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</si>
  <si>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</si>
  <si>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</si>
  <si>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</si>
  <si>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</si>
  <si>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</si>
  <si>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</si>
  <si>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</si>
  <si>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</si>
  <si>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</si>
  <si>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</si>
  <si>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</si>
  <si>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</si>
  <si>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</si>
  <si>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</si>
  <si>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</si>
  <si>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</si>
  <si>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</si>
  <si>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</si>
  <si>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</si>
  <si>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</si>
  <si>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</si>
  <si>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</si>
  <si>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</si>
  <si>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</si>
  <si>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</si>
  <si>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</si>
  <si>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</si>
  <si>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</si>
  <si>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</si>
  <si>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</si>
  <si>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</si>
  <si>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</si>
  <si>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</si>
  <si>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</si>
  <si>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</si>
  <si>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</si>
  <si>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</si>
  <si>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</si>
  <si>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</si>
  <si>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</si>
  <si>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</si>
  <si>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</si>
  <si>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</si>
  <si>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</si>
  <si>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</si>
  <si>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</si>
  <si>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</si>
  <si>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</si>
  <si>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</si>
  <si>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</si>
  <si>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</si>
  <si>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</si>
  <si>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</si>
  <si>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</si>
  <si>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</si>
  <si>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</si>
  <si>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</si>
  <si>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</si>
  <si>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</si>
  <si>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</si>
  <si>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</si>
  <si>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</si>
  <si>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</si>
  <si>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</si>
  <si>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</si>
  <si>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</si>
  <si>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</si>
  <si>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</si>
  <si>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</si>
  <si>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</si>
  <si>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</si>
  <si>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</si>
  <si>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</si>
  <si>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</si>
  <si>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</si>
  <si>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</si>
  <si>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</si>
  <si>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</si>
  <si>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</si>
  <si>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</si>
  <si>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</si>
  <si>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</si>
  <si>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</si>
  <si>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</si>
  <si>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</si>
  <si>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</si>
  <si>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</si>
  <si>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</si>
  <si>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</si>
  <si>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</si>
  <si>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</si>
  <si>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</si>
  <si>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</si>
  <si>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</si>
  <si>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</si>
  <si>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</si>
  <si>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</si>
  <si>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</si>
  <si>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</si>
  <si>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</si>
  <si>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</si>
  <si>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</si>
  <si>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</si>
  <si>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</si>
  <si>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</si>
  <si>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</si>
  <si>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</si>
  <si>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</si>
  <si>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</si>
  <si>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</si>
  <si>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</si>
  <si>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</si>
  <si>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</si>
  <si>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</si>
  <si>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</si>
  <si>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</si>
  <si>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</si>
  <si>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</si>
  <si>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</si>
  <si>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</si>
  <si>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</si>
  <si>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</si>
  <si>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</si>
  <si>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</si>
  <si>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</si>
  <si>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</si>
  <si>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</si>
  <si>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</si>
  <si>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</si>
  <si>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</si>
  <si>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</si>
  <si>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</si>
  <si>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</si>
  <si>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</si>
  <si>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</si>
  <si>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</si>
  <si>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</si>
  <si>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</si>
  <si>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</si>
  <si>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</si>
  <si>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</si>
  <si>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</si>
  <si>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</si>
  <si>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</si>
  <si>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</si>
  <si>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</si>
  <si>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</si>
  <si>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</si>
  <si>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</si>
  <si>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</si>
  <si>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</si>
  <si>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</si>
  <si>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</si>
  <si>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</si>
  <si>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</si>
  <si>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</si>
  <si>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</si>
  <si>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</si>
  <si>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</si>
  <si>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</si>
  <si>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</si>
  <si>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</si>
  <si>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</si>
  <si>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</si>
  <si>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</si>
  <si>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</si>
  <si>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</si>
  <si>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</si>
  <si>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</si>
  <si>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</si>
  <si>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</si>
  <si>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</si>
  <si>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</si>
  <si>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</si>
  <si>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</si>
  <si>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</si>
  <si>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</si>
  <si>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</si>
  <si>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</si>
  <si>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</si>
  <si>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</si>
  <si>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</si>
  <si>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</si>
  <si>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</si>
  <si>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</si>
  <si>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</si>
  <si>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</si>
  <si>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</si>
  <si>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</si>
  <si>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</si>
  <si>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</si>
  <si>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</si>
  <si>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</si>
  <si>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</si>
  <si>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</si>
  <si>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</si>
  <si>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</si>
  <si>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</si>
  <si>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</si>
  <si>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</si>
  <si>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</si>
  <si>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</si>
  <si>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</si>
  <si>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</si>
  <si>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</si>
  <si>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</si>
  <si>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</si>
  <si>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</si>
  <si>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</si>
  <si>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</si>
  <si>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</si>
  <si>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</si>
  <si>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</si>
  <si>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</si>
  <si>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</si>
  <si>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</si>
  <si>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</si>
  <si>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</si>
  <si>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</si>
  <si>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</si>
  <si>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</si>
  <si>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</si>
  <si>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</si>
  <si>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</si>
  <si>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</si>
  <si>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</si>
  <si>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</si>
  <si>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</si>
  <si>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</si>
  <si>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</si>
  <si>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</si>
  <si>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</si>
  <si>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</si>
  <si>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</si>
  <si>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</si>
  <si>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</si>
  <si>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</si>
  <si>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</si>
  <si>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</si>
  <si>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</si>
  <si>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</si>
  <si>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</si>
  <si>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</si>
  <si>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</si>
  <si>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</si>
  <si>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</si>
  <si>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</si>
  <si>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</si>
  <si>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</si>
  <si>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</si>
  <si>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</si>
  <si>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</si>
  <si>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</si>
  <si>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</si>
  <si>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</si>
  <si>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</si>
  <si>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</si>
  <si>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</si>
  <si>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</si>
  <si>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</si>
  <si>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</si>
  <si>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</si>
  <si>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</si>
  <si>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</si>
  <si>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</si>
  <si>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</si>
  <si>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</si>
  <si>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</si>
  <si>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</si>
  <si>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</si>
  <si>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</si>
  <si>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</si>
  <si>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</si>
  <si>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</si>
  <si>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</si>
  <si>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</si>
  <si>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</si>
  <si>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</si>
  <si>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</si>
  <si>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</si>
  <si>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</si>
  <si>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</si>
  <si>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</si>
  <si>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</si>
  <si>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</si>
  <si>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</si>
  <si>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</si>
  <si>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</si>
  <si>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</si>
  <si>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</si>
  <si>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</si>
  <si>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</si>
  <si>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</si>
  <si>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</si>
  <si>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</si>
  <si>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</si>
  <si>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</si>
  <si>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</si>
  <si>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</si>
  <si>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</si>
  <si>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</si>
  <si>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</si>
  <si>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</si>
  <si>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</si>
  <si>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</si>
  <si>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</si>
  <si>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</si>
  <si>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</si>
  <si>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</si>
  <si>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</si>
  <si>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</si>
  <si>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</si>
  <si>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</si>
  <si>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</si>
  <si>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</si>
  <si>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</si>
  <si>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</si>
  <si>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</si>
  <si>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</si>
  <si>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</si>
  <si>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</si>
  <si>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</si>
  <si>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</si>
  <si>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</si>
  <si>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</si>
  <si>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</si>
  <si>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</si>
  <si>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</si>
  <si>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</si>
  <si>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</si>
  <si>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</si>
  <si>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</si>
  <si>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</si>
  <si>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</si>
  <si>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</si>
  <si>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</si>
  <si>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</si>
  <si>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</si>
  <si>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</si>
  <si>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</si>
  <si>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</si>
  <si>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</si>
  <si>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</si>
  <si>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</si>
  <si>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</si>
  <si>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</si>
  <si>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</si>
  <si>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</si>
  <si>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</si>
  <si>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</si>
  <si>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</si>
  <si>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</si>
  <si>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</si>
  <si>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</si>
  <si>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</si>
  <si>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</si>
  <si>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</si>
  <si>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</si>
  <si>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</si>
  <si>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</si>
  <si>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</si>
  <si>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</si>
  <si>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</si>
  <si>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</si>
  <si>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</si>
  <si>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</si>
  <si>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</si>
  <si>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</si>
  <si>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</si>
  <si>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</si>
  <si>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</si>
  <si>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</si>
  <si>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</si>
  <si>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</si>
  <si>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</si>
  <si>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</si>
  <si>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</si>
  <si>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</si>
  <si>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</si>
  <si>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</si>
  <si>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</si>
  <si>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</si>
  <si>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</si>
  <si>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</si>
  <si>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</si>
  <si>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</si>
  <si>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</si>
  <si>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</si>
  <si>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</si>
  <si>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</si>
  <si>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</si>
  <si>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</si>
  <si>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</si>
  <si>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</si>
  <si>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</si>
  <si>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</si>
  <si>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</si>
  <si>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</si>
  <si>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</si>
  <si>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</si>
  <si>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</si>
  <si>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</si>
  <si>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</si>
  <si>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</si>
  <si>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</si>
  <si>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</si>
  <si>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</si>
  <si>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</si>
  <si>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</si>
  <si>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</si>
  <si>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</si>
  <si>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</si>
  <si>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</si>
  <si>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</si>
  <si>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</si>
  <si>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</si>
  <si>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</si>
  <si>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</si>
  <si>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</si>
  <si>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</si>
  <si>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</si>
  <si>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</si>
  <si>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</si>
  <si>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</si>
  <si>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</si>
  <si>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</si>
  <si>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</si>
  <si>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</si>
  <si>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</si>
  <si>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</si>
  <si>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</si>
  <si>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</si>
  <si>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</si>
  <si>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</si>
  <si>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</si>
  <si>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</si>
  <si>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</si>
  <si>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</si>
  <si>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</si>
  <si>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</si>
  <si>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</si>
  <si>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</si>
  <si>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</si>
  <si>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</si>
  <si>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</si>
  <si>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</si>
  <si>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</si>
  <si>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</si>
  <si>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</si>
  <si>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</si>
  <si>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</si>
  <si>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</si>
  <si>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</si>
  <si>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</si>
  <si>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</si>
  <si>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</si>
  <si>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</si>
  <si>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</si>
  <si>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</si>
  <si>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</si>
  <si>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</si>
  <si>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</si>
  <si>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</si>
  <si>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</si>
  <si>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</si>
  <si>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</si>
  <si>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</si>
  <si>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</si>
  <si>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</si>
  <si>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</si>
  <si>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</si>
  <si>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</si>
  <si>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</si>
  <si>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</si>
  <si>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</si>
  <si>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</si>
  <si>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</si>
  <si>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</si>
  <si>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</si>
  <si>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</si>
  <si>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</si>
  <si>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</si>
  <si>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</si>
  <si>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</si>
  <si>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</si>
  <si>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</si>
  <si>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</si>
  <si>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</si>
  <si>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</si>
  <si>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</si>
  <si>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</si>
  <si>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</si>
  <si>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</si>
  <si>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</si>
  <si>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</si>
  <si>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</si>
  <si>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</si>
  <si>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</si>
  <si>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</si>
  <si>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</si>
  <si>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</si>
  <si>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</si>
  <si>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</si>
  <si>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</si>
  <si>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</si>
  <si>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</si>
  <si>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</si>
  <si>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</si>
  <si>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</si>
  <si>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</si>
  <si>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</si>
  <si>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</si>
  <si>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</si>
  <si>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</si>
  <si>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</si>
  <si>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</si>
  <si>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</si>
  <si>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</si>
  <si>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</si>
  <si>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</si>
  <si>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</si>
  <si>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</si>
  <si>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</si>
  <si>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</si>
  <si>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</si>
  <si>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</si>
  <si>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</si>
  <si>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</si>
  <si>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</si>
  <si>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</si>
  <si>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</si>
  <si>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</si>
  <si>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</si>
  <si>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</si>
  <si>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</si>
  <si>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</si>
  <si>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</si>
  <si>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</si>
  <si>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</si>
  <si>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</si>
  <si>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</si>
  <si>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</si>
  <si>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</si>
  <si>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</si>
  <si>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</si>
  <si>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</si>
  <si>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</si>
  <si>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</si>
  <si>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</si>
  <si>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</si>
  <si>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</si>
  <si>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</si>
  <si>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</si>
  <si>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</si>
  <si>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</si>
  <si>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</si>
  <si>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</si>
  <si>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</si>
  <si>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</si>
  <si>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</si>
  <si>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</si>
  <si>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</si>
  <si>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</si>
  <si>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</si>
  <si>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</si>
  <si>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</si>
  <si>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</si>
  <si>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</si>
  <si>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</si>
  <si>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</si>
  <si>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</si>
  <si>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</si>
  <si>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</si>
  <si>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</si>
  <si>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</si>
  <si>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</si>
  <si>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</si>
  <si>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</si>
  <si>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</si>
  <si>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</si>
  <si>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</si>
  <si>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</si>
  <si>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</si>
  <si>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</si>
  <si>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</si>
  <si>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</si>
  <si>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</si>
  <si>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</si>
  <si>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</si>
  <si>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</si>
  <si>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</si>
  <si>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</si>
  <si>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</si>
  <si>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</si>
  <si>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</si>
  <si>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</si>
  <si>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</si>
  <si>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</si>
  <si>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</si>
  <si>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</si>
  <si>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</si>
  <si>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</si>
  <si>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</si>
  <si>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</si>
  <si>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</si>
  <si>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</si>
  <si>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</si>
  <si>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</si>
  <si>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</si>
  <si>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</si>
  <si>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</si>
  <si>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</si>
  <si>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</si>
  <si>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</si>
  <si>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</si>
  <si>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</si>
  <si>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</si>
  <si>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</si>
  <si>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</si>
  <si>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</si>
  <si>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</si>
  <si>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</si>
  <si>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</si>
  <si>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</si>
  <si>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</si>
  <si>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</si>
  <si>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</si>
  <si>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</si>
  <si>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</si>
  <si>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</si>
  <si>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</si>
  <si>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</si>
  <si>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</si>
  <si>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</si>
  <si>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</si>
  <si>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</si>
  <si>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</si>
  <si>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</si>
  <si>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</si>
  <si>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</si>
  <si>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</si>
  <si>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</si>
  <si>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</si>
  <si>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</si>
  <si>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</si>
  <si>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</si>
  <si>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</si>
  <si>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</si>
  <si>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</si>
  <si>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</si>
  <si>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</si>
  <si>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</si>
  <si>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</si>
  <si>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</si>
  <si>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</si>
  <si>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</si>
  <si>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</si>
  <si>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</si>
  <si>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</si>
  <si>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</si>
  <si>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</si>
  <si>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</si>
  <si>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</si>
  <si>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</si>
  <si>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</si>
  <si>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</si>
  <si>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</si>
  <si>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</si>
  <si>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</si>
  <si>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</si>
  <si>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</si>
  <si>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</si>
  <si>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</si>
  <si>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</si>
  <si>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</si>
  <si>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</si>
  <si>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</si>
  <si>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</si>
  <si>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</si>
  <si>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</si>
  <si>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</si>
  <si>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</si>
  <si>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</si>
  <si>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</si>
  <si>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</si>
  <si>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</si>
  <si>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</si>
  <si>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</si>
  <si>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</si>
  <si>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</si>
  <si>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</si>
  <si>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</si>
  <si>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</si>
  <si>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</si>
  <si>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</si>
  <si>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</si>
  <si>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</si>
  <si>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</si>
  <si>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</si>
  <si>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</si>
  <si>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</si>
  <si>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</si>
  <si>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</si>
  <si>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</si>
  <si>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</si>
  <si>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</si>
  <si>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</si>
  <si>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</si>
  <si>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</si>
  <si>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</si>
  <si>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</si>
  <si>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</si>
  <si>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</si>
  <si>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</si>
  <si>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</si>
  <si>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</si>
  <si>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</si>
  <si>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</si>
  <si>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</si>
  <si>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</si>
  <si>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</si>
  <si>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</si>
  <si>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</si>
  <si>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</si>
  <si>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</si>
  <si>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</si>
  <si>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</si>
  <si>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</si>
  <si>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</si>
  <si>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</si>
  <si>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</si>
  <si>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</si>
  <si>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</si>
  <si>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</si>
  <si>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</si>
  <si>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</si>
  <si>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</si>
  <si>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</si>
  <si>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</si>
  <si>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</si>
  <si>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</si>
  <si>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</si>
  <si>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</si>
  <si>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</si>
  <si>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</si>
  <si>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</si>
  <si>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</si>
  <si>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</si>
  <si>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</si>
  <si>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</si>
  <si>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</si>
  <si>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</si>
  <si>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</si>
  <si>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</si>
  <si>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</si>
  <si>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</si>
  <si>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</si>
  <si>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</si>
  <si>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</si>
  <si>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</si>
  <si>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</si>
  <si>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</si>
  <si>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</si>
  <si>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</si>
  <si>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</si>
  <si>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</si>
  <si>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</si>
  <si>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</si>
  <si>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</si>
  <si>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</si>
  <si>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</si>
  <si>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</si>
  <si>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</si>
  <si>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</si>
  <si>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</si>
  <si>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</si>
  <si>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</si>
  <si>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</si>
  <si>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</si>
  <si>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</si>
  <si>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</si>
  <si>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</si>
  <si>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</si>
  <si>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</si>
  <si>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</si>
  <si>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</si>
  <si>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</si>
  <si>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</si>
  <si>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</si>
  <si>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</si>
  <si>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</si>
  <si>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</si>
  <si>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</si>
  <si>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</si>
  <si>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</si>
  <si>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</si>
  <si>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</si>
  <si>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</si>
  <si>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</si>
  <si>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</si>
  <si>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</si>
  <si>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</si>
  <si>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</si>
  <si>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</si>
  <si>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</si>
  <si>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</si>
  <si>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</si>
  <si>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</si>
  <si>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</si>
  <si>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</si>
  <si>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</si>
  <si>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</si>
  <si>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</si>
  <si>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</si>
  <si>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</si>
  <si>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</si>
  <si>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</si>
  <si>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</si>
  <si>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</si>
  <si>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</si>
  <si>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</si>
  <si>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</si>
  <si>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</si>
  <si>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</si>
  <si>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</si>
  <si>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</si>
  <si>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</si>
  <si>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</si>
  <si>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</si>
  <si>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</si>
  <si>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</si>
  <si>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</si>
  <si>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</si>
  <si>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</si>
  <si>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</si>
  <si>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</si>
  <si>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</si>
  <si>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</si>
  <si>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</si>
  <si>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</si>
  <si>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</si>
  <si>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</si>
  <si>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</si>
  <si>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</si>
  <si>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</si>
  <si>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</si>
  <si>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</si>
  <si>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</si>
  <si>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</si>
  <si>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</si>
  <si>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</si>
  <si>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</si>
  <si>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</si>
  <si>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</si>
  <si>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</si>
  <si>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</si>
  <si>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</si>
  <si>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</si>
  <si>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</si>
  <si>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</si>
  <si>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</si>
  <si>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</si>
  <si>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</si>
  <si>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</si>
  <si>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</si>
  <si>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</si>
  <si>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</si>
  <si>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</si>
  <si>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</si>
  <si>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</si>
  <si>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</si>
  <si>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</si>
  <si>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</si>
  <si>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</si>
  <si>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</si>
  <si>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</si>
  <si>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</si>
  <si>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</si>
  <si>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</si>
  <si>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</si>
  <si>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</si>
  <si>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</si>
  <si>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</si>
  <si>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</si>
  <si>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</si>
  <si>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</si>
  <si>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</si>
  <si>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</si>
  <si>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</si>
  <si>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</si>
  <si>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</si>
  <si>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</si>
  <si>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</si>
  <si>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</si>
  <si>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</si>
  <si>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</si>
  <si>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</si>
  <si>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</si>
  <si>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</si>
  <si>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</si>
  <si>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</si>
  <si>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</si>
  <si>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</si>
  <si>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</si>
  <si>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</si>
  <si>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</si>
  <si>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</si>
  <si>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</si>
  <si>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</si>
  <si>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</si>
  <si>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</si>
  <si>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</si>
  <si>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</si>
  <si>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</si>
  <si>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</si>
  <si>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</si>
  <si>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</si>
  <si>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</si>
  <si>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</si>
  <si>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</si>
  <si>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</si>
  <si>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</si>
  <si>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</si>
  <si>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</si>
  <si>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</si>
  <si>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</si>
  <si>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</si>
  <si>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</si>
  <si>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</si>
  <si>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</si>
  <si>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</si>
  <si>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</si>
  <si>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</si>
  <si>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</si>
  <si>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</si>
  <si>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</si>
  <si>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</si>
  <si>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</si>
  <si>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</si>
  <si>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</si>
  <si>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</si>
  <si>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</si>
  <si>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</si>
  <si>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</si>
  <si>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</si>
  <si>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</si>
  <si>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</si>
  <si>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</si>
  <si>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</si>
  <si>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</si>
  <si>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</si>
  <si>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</si>
  <si>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</si>
  <si>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</si>
  <si>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</si>
  <si>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</si>
  <si>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</si>
  <si>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</si>
  <si>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</si>
  <si>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</si>
  <si>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</si>
  <si>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</si>
  <si>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</si>
  <si>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</si>
  <si>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</si>
  <si>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</si>
  <si>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</si>
  <si>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</si>
  <si>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</si>
  <si>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</si>
  <si>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</si>
  <si>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</si>
  <si>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</si>
  <si>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</si>
  <si>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</si>
  <si>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</si>
  <si>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</si>
  <si>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</si>
  <si>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</si>
  <si>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</si>
  <si>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</si>
  <si>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</si>
  <si>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</si>
  <si>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</si>
  <si>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</si>
  <si>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</si>
  <si>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</si>
  <si>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</si>
  <si>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</si>
  <si>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</si>
  <si>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</si>
  <si>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</si>
  <si>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</si>
  <si>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</si>
  <si>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</si>
  <si>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</si>
  <si>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</si>
  <si>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</si>
  <si>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</si>
  <si>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</si>
  <si>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</si>
  <si>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</si>
  <si>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</si>
  <si>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</si>
  <si>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</si>
  <si>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</si>
  <si>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</si>
  <si>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</si>
  <si>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</si>
  <si>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</si>
  <si>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</si>
  <si>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</si>
  <si>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</si>
  <si>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</si>
  <si>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</si>
  <si>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</si>
  <si>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</si>
  <si>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</si>
  <si>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</si>
  <si>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</si>
  <si>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</si>
  <si>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</si>
  <si>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</si>
  <si>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</si>
  <si>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</si>
  <si>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</si>
  <si>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</si>
  <si>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</si>
  <si>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</si>
  <si>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</si>
  <si>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</si>
  <si>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</si>
  <si>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</si>
  <si>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</si>
  <si>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</si>
  <si>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</si>
  <si>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</si>
  <si>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</si>
  <si>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</si>
  <si>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</si>
  <si>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</si>
  <si>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</si>
  <si>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</si>
  <si>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</si>
  <si>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</si>
  <si>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</si>
  <si>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</si>
  <si>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</si>
  <si>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</si>
  <si>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</si>
  <si>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</si>
  <si>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</si>
  <si>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</si>
  <si>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</si>
  <si>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</si>
  <si>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</si>
  <si>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</si>
  <si>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</si>
  <si>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</si>
  <si>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</si>
  <si>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</si>
  <si>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</si>
  <si>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</si>
  <si>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</si>
  <si>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</si>
  <si>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</si>
  <si>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</si>
  <si>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</si>
  <si>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</si>
  <si>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</si>
  <si>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</si>
  <si>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</si>
  <si>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</si>
  <si>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</si>
  <si>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</si>
  <si>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</si>
  <si>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</si>
  <si>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</si>
  <si>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</si>
  <si>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</si>
  <si>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</si>
  <si>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</si>
  <si>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</si>
  <si>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</si>
  <si>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</si>
  <si>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</si>
  <si>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</si>
  <si>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</si>
  <si>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</si>
  <si>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</si>
  <si>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</si>
  <si>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</si>
  <si>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</si>
  <si>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</si>
  <si>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</si>
  <si>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</si>
  <si>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</si>
  <si>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</si>
  <si>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</si>
  <si>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</si>
  <si>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</si>
  <si>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</si>
  <si>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</si>
  <si>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</si>
  <si>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</si>
  <si>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</si>
  <si>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</si>
  <si>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</si>
  <si>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</si>
  <si>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</si>
  <si>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</si>
  <si>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</si>
  <si>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</si>
  <si>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</si>
  <si>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</si>
  <si>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</si>
  <si>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</si>
  <si>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</si>
  <si>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</si>
  <si>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</si>
  <si>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</si>
  <si>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</si>
  <si>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</si>
  <si>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</si>
  <si>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</si>
  <si>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</si>
  <si>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</si>
  <si>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</si>
  <si>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</si>
  <si>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</si>
  <si>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</si>
  <si>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</si>
  <si>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</si>
  <si>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</si>
  <si>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</si>
  <si>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</si>
  <si>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</si>
  <si>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</si>
  <si>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</si>
  <si>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</si>
  <si>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</si>
  <si>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</si>
  <si>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</si>
  <si>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</si>
  <si>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</si>
  <si>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</si>
  <si>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</si>
  <si>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</si>
  <si>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</si>
  <si>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</si>
  <si>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</si>
  <si>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</si>
  <si>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</si>
  <si>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</si>
  <si>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</si>
  <si>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</si>
  <si>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</si>
  <si>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</si>
  <si>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</si>
  <si>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</si>
  <si>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</si>
  <si>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</si>
  <si>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</si>
  <si>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</si>
  <si>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</si>
  <si>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</si>
  <si>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</si>
  <si>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</si>
  <si>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</si>
  <si>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</si>
  <si>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</si>
  <si>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</si>
  <si>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</si>
  <si>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</si>
  <si>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</si>
  <si>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</si>
  <si>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</si>
  <si>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</si>
  <si>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</si>
  <si>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</si>
  <si>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</si>
  <si>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</si>
  <si>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</si>
  <si>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</si>
  <si>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</si>
  <si>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</si>
  <si>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</si>
  <si>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</si>
  <si>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</si>
  <si>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</si>
  <si>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</si>
  <si>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</si>
  <si>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</si>
  <si>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</si>
  <si>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</si>
  <si>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</si>
  <si>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</si>
  <si>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</si>
  <si>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</si>
  <si>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</si>
  <si>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</si>
  <si>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</si>
  <si>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</si>
  <si>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</si>
  <si>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</si>
  <si>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</si>
  <si>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</si>
  <si>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</si>
  <si>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</si>
  <si>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</si>
  <si>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</si>
  <si>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</si>
  <si>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</si>
  <si>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</si>
  <si>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</si>
  <si>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</si>
  <si>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</si>
  <si>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</si>
  <si>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</si>
  <si>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</si>
  <si>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</si>
  <si>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</si>
  <si>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</si>
  <si>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</si>
  <si>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</si>
  <si>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</si>
  <si>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</si>
  <si>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</si>
  <si>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</si>
  <si>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</si>
  <si>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</si>
  <si>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</si>
  <si>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</si>
  <si>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</si>
  <si>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</si>
  <si>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</si>
  <si>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</si>
  <si>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</si>
  <si>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</si>
  <si>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</si>
  <si>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</si>
  <si>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</si>
  <si>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</si>
  <si>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</si>
  <si>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</si>
  <si>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</si>
  <si>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</si>
  <si>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</si>
  <si>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</si>
  <si>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</si>
  <si>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</si>
  <si>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</si>
  <si>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</si>
  <si>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</si>
  <si>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</si>
  <si>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</si>
  <si>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</si>
  <si>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</si>
  <si>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</si>
  <si>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</si>
  <si>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</si>
  <si>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</si>
  <si>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</si>
  <si>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</si>
  <si>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</si>
  <si>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</si>
  <si>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</si>
  <si>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</si>
  <si>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</si>
  <si>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</si>
  <si>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</si>
  <si>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</si>
  <si>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</si>
  <si>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</si>
  <si>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</si>
  <si>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</si>
  <si>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</si>
  <si>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</si>
  <si>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</si>
  <si>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</si>
  <si>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</si>
  <si>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</si>
  <si>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</si>
  <si>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</si>
  <si>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</si>
  <si>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</si>
  <si>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</si>
  <si>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</si>
  <si>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</si>
  <si>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</si>
  <si>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</si>
  <si>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</si>
  <si>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</si>
  <si>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</si>
  <si>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</si>
  <si>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</si>
  <si>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</si>
  <si>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</si>
  <si>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</si>
  <si>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</si>
  <si>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</si>
  <si>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</si>
  <si>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</si>
  <si>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</si>
  <si>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</si>
  <si>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</si>
  <si>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</si>
  <si>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</si>
  <si>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</si>
  <si>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</si>
  <si>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</si>
  <si>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</si>
  <si>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</si>
  <si>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</si>
  <si>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</si>
  <si>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</si>
  <si>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</si>
  <si>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</si>
  <si>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</si>
  <si>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</si>
  <si>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</si>
  <si>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</si>
  <si>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</si>
  <si>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</si>
  <si>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</si>
  <si>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</si>
  <si>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</si>
  <si>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</si>
  <si>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</si>
  <si>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</si>
  <si>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</si>
  <si>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</si>
  <si>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</si>
  <si>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</si>
  <si>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</si>
  <si>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</si>
  <si>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</si>
  <si>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</si>
  <si>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</si>
  <si>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</si>
  <si>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</si>
  <si>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</si>
  <si>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</si>
  <si>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</si>
  <si>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</si>
  <si>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</si>
  <si>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</si>
  <si>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</si>
  <si>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</si>
  <si>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</si>
  <si>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</si>
  <si>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</si>
  <si>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</si>
  <si>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</si>
  <si>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</si>
  <si>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</si>
  <si>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</si>
  <si>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</si>
  <si>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</si>
  <si>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</si>
  <si>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</si>
  <si>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</si>
  <si>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</si>
  <si>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</si>
  <si>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</si>
  <si>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</si>
  <si>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</si>
  <si>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</si>
  <si>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</si>
  <si>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</si>
  <si>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</si>
  <si>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</si>
  <si>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</si>
  <si>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</si>
  <si>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</si>
  <si>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</si>
  <si>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</si>
  <si>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</si>
  <si>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</si>
  <si>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</si>
  <si>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</si>
  <si>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</si>
  <si>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</si>
  <si>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</si>
  <si>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</si>
  <si>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</si>
  <si>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</si>
  <si>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</si>
  <si>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</si>
  <si>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</si>
  <si>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</si>
  <si>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</si>
  <si>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</si>
  <si>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</si>
  <si>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</si>
  <si>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</si>
  <si>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</si>
  <si>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</si>
  <si>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</si>
  <si>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</si>
  <si>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</si>
  <si>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</si>
  <si>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</si>
  <si>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</si>
  <si>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</si>
  <si>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</si>
  <si>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</si>
  <si>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</si>
  <si>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</si>
  <si>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</si>
  <si>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</si>
  <si>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</si>
  <si>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</si>
  <si>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</si>
  <si>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</si>
  <si>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</si>
  <si>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</si>
  <si>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</si>
  <si>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</si>
  <si>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</si>
  <si>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</si>
  <si>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</si>
  <si>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</si>
  <si>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</si>
  <si>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</si>
  <si>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</si>
  <si>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</si>
  <si>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</si>
  <si>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</si>
  <si>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</si>
  <si>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</si>
  <si>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</si>
  <si>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</si>
  <si>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</si>
  <si>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</si>
  <si>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</si>
  <si>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</si>
  <si>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</si>
  <si>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</si>
  <si>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</si>
  <si>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</si>
  <si>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</si>
  <si>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</si>
  <si>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</si>
  <si>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</si>
  <si>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</si>
  <si>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</si>
  <si>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</si>
  <si>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</si>
  <si>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</si>
  <si>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</si>
  <si>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</si>
  <si>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</si>
  <si>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</si>
  <si>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</si>
  <si>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</si>
  <si>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</si>
  <si>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</si>
  <si>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</si>
  <si>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</si>
  <si>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</si>
  <si>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</si>
  <si>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</si>
  <si>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</si>
  <si>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</si>
  <si>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</si>
  <si>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</si>
  <si>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</si>
  <si>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</si>
  <si>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</si>
  <si>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</si>
  <si>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</si>
  <si>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</si>
  <si>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</si>
  <si>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</si>
  <si>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</si>
  <si>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</si>
  <si>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</si>
  <si>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</si>
  <si>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</si>
  <si>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</si>
  <si>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</si>
  <si>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</si>
  <si>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</si>
  <si>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</si>
  <si>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</si>
  <si>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</si>
  <si>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</si>
  <si>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</si>
  <si>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</si>
  <si>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</si>
  <si>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</si>
  <si>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</si>
  <si>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</si>
  <si>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</si>
  <si>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</si>
  <si>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</si>
  <si>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</si>
  <si>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</si>
  <si>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</si>
  <si>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</si>
  <si>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</si>
  <si>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</si>
  <si>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</si>
  <si>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</si>
  <si>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</si>
  <si>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</si>
  <si>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</si>
  <si>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</si>
  <si>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</si>
  <si>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</si>
  <si>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</si>
  <si>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</si>
  <si>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</si>
  <si>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</si>
  <si>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</si>
  <si>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</si>
  <si>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</si>
  <si>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</si>
  <si>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</si>
  <si>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</si>
  <si>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</si>
  <si>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</si>
  <si>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</si>
  <si>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</si>
  <si>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</si>
  <si>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</si>
  <si>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</si>
  <si>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</si>
  <si>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</si>
  <si>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</si>
  <si>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</si>
  <si>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</si>
  <si>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</si>
  <si>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</si>
  <si>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</si>
  <si>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</si>
  <si>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</si>
  <si>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</si>
  <si>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</si>
  <si>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</si>
  <si>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</si>
  <si>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</si>
  <si>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</si>
  <si>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</si>
  <si>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</si>
  <si>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</si>
  <si>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</si>
  <si>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</si>
  <si>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</si>
  <si>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</si>
  <si>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</si>
  <si>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</si>
  <si>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</si>
  <si>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</si>
  <si>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</si>
  <si>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</si>
  <si>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</si>
  <si>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</si>
  <si>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</si>
  <si>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</si>
  <si>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</si>
  <si>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</si>
  <si>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</si>
  <si>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</si>
  <si>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</si>
  <si>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</si>
  <si>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</si>
  <si>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</si>
  <si>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</si>
  <si>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</si>
  <si>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</si>
  <si>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</si>
  <si>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</si>
  <si>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</si>
  <si>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</si>
  <si>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</si>
  <si>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</si>
  <si>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</si>
  <si>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</si>
  <si>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</si>
  <si>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</si>
  <si>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</si>
  <si>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</si>
  <si>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</si>
  <si>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</si>
  <si>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</si>
  <si>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</si>
  <si>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</si>
  <si>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</si>
  <si>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</si>
  <si>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</si>
  <si>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</si>
  <si>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</si>
  <si>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</si>
  <si>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</si>
  <si>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</si>
  <si>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</si>
  <si>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</si>
  <si>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</si>
  <si>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</si>
  <si>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</si>
  <si>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</si>
  <si>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</si>
  <si>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</si>
  <si>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</si>
  <si>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</si>
  <si>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</si>
  <si>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</si>
  <si>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</si>
  <si>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</si>
  <si>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</si>
  <si>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</si>
  <si>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</si>
  <si>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</si>
  <si>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</si>
  <si>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</si>
  <si>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</si>
  <si>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</si>
  <si>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</si>
  <si>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</si>
  <si>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</si>
  <si>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</si>
  <si>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</si>
  <si>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</si>
  <si>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</si>
  <si>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</si>
  <si>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</si>
  <si>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</si>
  <si>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</si>
  <si>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</si>
  <si>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</si>
  <si>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</si>
  <si>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</si>
  <si>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</si>
  <si>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</si>
  <si>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</si>
  <si>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</si>
  <si>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</si>
  <si>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</si>
  <si>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</si>
  <si>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</si>
  <si>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</si>
  <si>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</si>
  <si>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</si>
  <si>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</si>
  <si>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</si>
  <si>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</si>
  <si>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</si>
  <si>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</si>
  <si>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</si>
  <si>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</si>
  <si>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</si>
  <si>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</si>
  <si>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</si>
  <si>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</si>
  <si>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</si>
  <si>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</si>
  <si>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</si>
  <si>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</si>
  <si>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</si>
  <si>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</si>
  <si>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</si>
  <si>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</si>
  <si>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</si>
  <si>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</si>
  <si>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</si>
  <si>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</si>
  <si>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</si>
  <si>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</si>
  <si>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</si>
  <si>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</si>
  <si>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</si>
  <si>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</si>
  <si>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</si>
  <si>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</si>
  <si>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</si>
  <si>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</si>
  <si>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</si>
  <si>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</si>
  <si>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</si>
  <si>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</si>
  <si>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</si>
  <si>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</si>
  <si>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</si>
  <si>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</si>
  <si>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</si>
  <si>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</si>
  <si>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</si>
  <si>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</si>
  <si>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</si>
  <si>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</si>
  <si>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</si>
  <si>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</si>
  <si>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</si>
  <si>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</si>
  <si>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</si>
  <si>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</si>
  <si>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</si>
  <si>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</si>
  <si>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</si>
  <si>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</si>
  <si>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</si>
  <si>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</si>
  <si>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</si>
  <si>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</si>
  <si>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</si>
  <si>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</si>
  <si>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</si>
  <si>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</si>
  <si>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</si>
  <si>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</si>
  <si>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</si>
  <si>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</si>
  <si>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</si>
  <si>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</si>
  <si>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</si>
  <si>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</si>
  <si>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</si>
  <si>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</si>
  <si>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</si>
  <si>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</si>
  <si>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</si>
  <si>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</si>
  <si>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</si>
  <si>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</si>
  <si>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</si>
  <si>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</si>
  <si>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</si>
  <si>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</si>
  <si>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</si>
  <si>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</si>
  <si>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</si>
  <si>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</si>
  <si>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</si>
  <si>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</si>
  <si>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</si>
  <si>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</si>
  <si>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</si>
  <si>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</si>
  <si>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</si>
  <si>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</si>
  <si>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</si>
  <si>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</si>
  <si>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</si>
  <si>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</si>
  <si>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</si>
  <si>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</si>
  <si>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</si>
  <si>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</si>
  <si>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</si>
  <si>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</si>
  <si>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</si>
  <si>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</si>
  <si>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</si>
  <si>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</si>
  <si>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</si>
  <si>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</si>
  <si>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</si>
  <si>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</si>
  <si>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</si>
  <si>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</si>
  <si>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</si>
  <si>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</si>
  <si>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</si>
  <si>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</si>
  <si>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</si>
  <si>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</si>
  <si>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</si>
  <si>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</si>
  <si>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</si>
  <si>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</si>
  <si>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</si>
  <si>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</si>
  <si>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</si>
  <si>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</si>
  <si>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</si>
  <si>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</si>
  <si>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</si>
  <si>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</si>
  <si>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</si>
  <si>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</si>
  <si>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</si>
  <si>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</si>
  <si>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</si>
  <si>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</si>
  <si>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</si>
  <si>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</si>
  <si>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</si>
  <si>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</si>
  <si>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</si>
  <si>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</si>
  <si>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</si>
  <si>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</si>
  <si>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</si>
  <si>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</si>
  <si>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</si>
  <si>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</si>
  <si>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</si>
  <si>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</si>
  <si>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</si>
  <si>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</si>
  <si>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</si>
  <si>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</si>
  <si>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</si>
  <si>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</si>
  <si>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</si>
  <si>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</si>
  <si>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</si>
  <si>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</si>
  <si>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</si>
  <si>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</si>
  <si>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</si>
  <si>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</si>
  <si>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</si>
  <si>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</si>
  <si>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</si>
  <si>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</si>
  <si>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</si>
  <si>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</si>
  <si>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</si>
  <si>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</si>
  <si>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</si>
  <si>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</si>
  <si>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</si>
  <si>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</si>
  <si>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</si>
  <si>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</si>
  <si>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</si>
  <si>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</si>
  <si>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</si>
  <si>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</si>
  <si>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</si>
  <si>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</si>
  <si>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</si>
  <si>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</si>
  <si>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</si>
  <si>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</si>
  <si>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</si>
  <si>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</si>
  <si>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</si>
  <si>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</si>
  <si>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</si>
  <si>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</si>
  <si>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</si>
  <si>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</si>
  <si>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</si>
  <si>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</si>
  <si>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</si>
  <si>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</si>
  <si>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</si>
  <si>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</si>
  <si>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</si>
  <si>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</si>
  <si>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</si>
  <si>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</si>
  <si>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</si>
  <si>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</si>
  <si>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</si>
  <si>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</si>
  <si>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</si>
  <si>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</si>
  <si>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</si>
  <si>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</si>
  <si>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</si>
  <si>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</si>
  <si>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</si>
  <si>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</si>
  <si>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</si>
  <si>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</si>
  <si>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</si>
  <si>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</si>
  <si>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</si>
  <si>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</si>
  <si>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</si>
  <si>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</si>
  <si>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</si>
  <si>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</si>
  <si>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</si>
  <si>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</si>
  <si>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</si>
  <si>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</si>
  <si>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</si>
  <si>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</si>
  <si>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</si>
  <si>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</si>
  <si>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</si>
  <si>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</si>
  <si>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</si>
  <si>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</si>
  <si>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</si>
  <si>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</si>
  <si>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</si>
  <si>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</si>
  <si>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</si>
  <si>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</si>
  <si>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</si>
  <si>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</si>
  <si>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</si>
  <si>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</si>
  <si>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</si>
  <si>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</si>
  <si>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</si>
  <si>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</si>
  <si>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</si>
  <si>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</si>
  <si>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</si>
  <si>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</si>
  <si>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</si>
  <si>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</si>
  <si>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</si>
  <si>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</si>
  <si>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</si>
  <si>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</si>
  <si>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</si>
  <si>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</si>
  <si>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</si>
  <si>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</si>
  <si>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</si>
  <si>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</si>
  <si>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</si>
  <si>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</si>
  <si>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</si>
  <si>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</si>
  <si>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</si>
  <si>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</si>
  <si>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</si>
  <si>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</si>
  <si>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</si>
  <si>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</si>
  <si>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</si>
  <si>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</si>
  <si>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</si>
  <si>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</si>
  <si>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</si>
  <si>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</si>
  <si>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</si>
  <si>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</si>
  <si>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</si>
  <si>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</si>
  <si>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</si>
  <si>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</si>
  <si>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</si>
  <si>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</si>
  <si>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</si>
  <si>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</si>
  <si>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</si>
  <si>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</si>
  <si>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</si>
  <si>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</si>
  <si>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</si>
  <si>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</si>
  <si>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</si>
  <si>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</si>
  <si>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</si>
  <si>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</si>
  <si>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</si>
  <si>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</si>
  <si>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</si>
  <si>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</si>
  <si>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</si>
  <si>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</si>
  <si>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</si>
  <si>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</si>
  <si>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</si>
  <si>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</si>
  <si>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</si>
  <si>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</si>
  <si>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</si>
  <si>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</si>
  <si>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</si>
  <si>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</si>
  <si>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</si>
  <si>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</si>
  <si>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</si>
  <si>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</si>
  <si>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</si>
  <si>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</si>
  <si>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</si>
  <si>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</si>
  <si>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</si>
  <si>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</si>
  <si>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</si>
  <si>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</si>
  <si>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</si>
  <si>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</si>
  <si>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</si>
  <si>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</si>
  <si>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</si>
  <si>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</si>
  <si>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</si>
  <si>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</si>
  <si>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</si>
  <si>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</si>
  <si>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</si>
  <si>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</si>
  <si>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</si>
  <si>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</si>
  <si>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</si>
  <si>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</si>
  <si>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</si>
  <si>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</si>
  <si>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</si>
  <si>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</si>
  <si>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</si>
  <si>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</si>
  <si>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</si>
  <si>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</si>
  <si>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</si>
  <si>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</si>
  <si>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</si>
  <si>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</si>
  <si>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</si>
  <si>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</si>
  <si>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</si>
  <si>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</si>
  <si>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</si>
  <si>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</si>
  <si>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</si>
  <si>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</si>
  <si>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</si>
  <si>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</si>
  <si>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</si>
  <si>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</si>
  <si>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</si>
  <si>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</si>
  <si>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</si>
  <si>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</si>
  <si>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</si>
  <si>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</si>
  <si>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</si>
  <si>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</si>
  <si>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</si>
  <si>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</si>
  <si>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</si>
  <si>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</si>
  <si>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</si>
  <si>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</si>
  <si>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</si>
  <si>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</si>
  <si>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</si>
  <si>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</si>
  <si>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</si>
  <si>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</si>
  <si>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</si>
  <si>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</si>
  <si>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</si>
  <si>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</si>
  <si>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</si>
  <si>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</si>
  <si>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</si>
  <si>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</si>
  <si>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</si>
  <si>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</si>
  <si>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</si>
  <si>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</si>
  <si>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</si>
  <si>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</si>
  <si>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</si>
  <si>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</si>
  <si>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</si>
  <si>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</si>
  <si>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</si>
  <si>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</si>
  <si>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</si>
  <si>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</si>
  <si>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</si>
  <si>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</si>
  <si>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</si>
  <si>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</si>
  <si>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</si>
  <si>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</si>
  <si>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</si>
  <si>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</si>
  <si>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</si>
  <si>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</si>
  <si>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</si>
  <si>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</si>
  <si>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</si>
  <si>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</si>
  <si>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</si>
  <si>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</si>
  <si>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</si>
  <si>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</si>
  <si>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</si>
  <si>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</si>
  <si>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</si>
  <si>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</si>
  <si>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</si>
  <si>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</si>
  <si>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</si>
  <si>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</si>
  <si>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</si>
  <si>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</si>
  <si>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</si>
  <si>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</si>
  <si>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</si>
  <si>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</si>
  <si>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</si>
  <si>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</si>
  <si>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</si>
  <si>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</si>
  <si>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</si>
  <si>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</si>
  <si>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</si>
  <si>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</si>
  <si>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</si>
  <si>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</si>
  <si>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</si>
  <si>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</si>
  <si>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</si>
  <si>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</si>
  <si>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</si>
  <si>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</si>
  <si>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</si>
  <si>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</si>
  <si>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</si>
  <si>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</si>
  <si>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</si>
  <si>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</si>
  <si>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</si>
  <si>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</si>
  <si>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</si>
  <si>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</si>
  <si>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</si>
  <si>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</si>
  <si>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</si>
  <si>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</si>
  <si>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</si>
  <si>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</si>
  <si>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</si>
  <si>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</si>
  <si>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</si>
  <si>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</si>
  <si>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</si>
  <si>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</si>
  <si>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</si>
  <si>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</si>
  <si>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</si>
  <si>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</si>
  <si>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</si>
  <si>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</si>
  <si>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</si>
  <si>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</si>
  <si>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</si>
  <si>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</si>
  <si>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</si>
  <si>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</si>
  <si>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</si>
  <si>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</si>
  <si>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</si>
  <si>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</si>
  <si>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</si>
  <si>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</si>
  <si>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</si>
  <si>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</si>
  <si>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</si>
  <si>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</si>
  <si>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</si>
  <si>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</si>
  <si>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</si>
  <si>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</si>
  <si>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</si>
  <si>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</si>
  <si>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</si>
  <si>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</si>
  <si>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</si>
  <si>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</si>
  <si>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</si>
  <si>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</si>
  <si>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</si>
  <si>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</si>
  <si>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</si>
  <si>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</si>
  <si>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</si>
  <si>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</si>
  <si>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</si>
  <si>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</si>
  <si>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</si>
  <si>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</si>
  <si>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</si>
  <si>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</si>
  <si>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</si>
  <si>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</si>
  <si>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</si>
  <si>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</si>
  <si>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</si>
  <si>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</si>
  <si>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</si>
  <si>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</si>
  <si>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</si>
  <si>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</si>
  <si>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</si>
  <si>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</si>
  <si>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</si>
  <si>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</si>
  <si>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</si>
  <si>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</si>
  <si>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</si>
  <si>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</si>
  <si>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</si>
  <si>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</si>
  <si>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</si>
  <si>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</si>
  <si>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</si>
  <si>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</si>
  <si>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</si>
  <si>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</si>
  <si>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</si>
  <si>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</si>
  <si>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</si>
  <si>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</si>
  <si>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</si>
  <si>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</si>
  <si>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</si>
  <si>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</si>
  <si>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</si>
  <si>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</si>
  <si>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</si>
  <si>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</si>
  <si>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</si>
  <si>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</si>
  <si>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</si>
  <si>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</si>
  <si>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</si>
  <si>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</si>
  <si>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</si>
  <si>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</si>
  <si>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</si>
  <si>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</si>
  <si>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</si>
  <si>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</si>
  <si>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</si>
  <si>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</si>
  <si>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</si>
  <si>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</si>
  <si>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</si>
  <si>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</si>
  <si>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</si>
  <si>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</si>
  <si>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</si>
  <si>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</si>
  <si>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</si>
  <si>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</si>
  <si>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</si>
  <si>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</si>
  <si>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</si>
  <si>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</si>
  <si>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</si>
  <si>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</si>
  <si>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</si>
  <si>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</si>
  <si>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</si>
  <si>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</si>
  <si>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</si>
  <si>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</si>
  <si>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</si>
  <si>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</si>
  <si>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</si>
  <si>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</si>
  <si>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</si>
  <si>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</si>
  <si>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</si>
  <si>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</si>
  <si>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</si>
  <si>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</si>
  <si>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</si>
  <si>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</si>
  <si>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</si>
  <si>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</si>
  <si>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</si>
  <si>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</si>
  <si>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</si>
  <si>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</si>
  <si>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</si>
  <si>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</si>
  <si>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</si>
  <si>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</si>
  <si>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</si>
  <si>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</si>
  <si>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</si>
  <si>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</si>
  <si>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</si>
  <si>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</si>
  <si>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</si>
  <si>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</si>
  <si>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</si>
  <si>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</si>
  <si>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</si>
  <si>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</si>
  <si>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</si>
  <si>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</si>
  <si>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</si>
  <si>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</si>
  <si>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</si>
  <si>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</si>
  <si>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</si>
  <si>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</si>
  <si>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</si>
  <si>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</si>
  <si>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</si>
  <si>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</si>
  <si>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</si>
  <si>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</si>
  <si>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</si>
  <si>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</si>
  <si>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</si>
  <si>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</si>
  <si>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</si>
  <si>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</si>
  <si>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</si>
  <si>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</si>
  <si>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</si>
  <si>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</si>
  <si>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</si>
  <si>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</si>
  <si>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</si>
  <si>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</si>
  <si>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</si>
  <si>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</si>
  <si>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</si>
  <si>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</si>
  <si>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</si>
  <si>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</si>
  <si>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</si>
  <si>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</si>
  <si>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</si>
  <si>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</si>
  <si>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</si>
  <si>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</si>
  <si>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</si>
  <si>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</si>
  <si>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</si>
  <si>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</si>
  <si>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</si>
  <si>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</si>
  <si>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</si>
  <si>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</si>
  <si>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</si>
  <si>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</si>
  <si>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</si>
  <si>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</si>
  <si>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</si>
  <si>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</si>
  <si>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</si>
  <si>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</si>
  <si>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</si>
  <si>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</si>
  <si>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</si>
  <si>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</si>
  <si>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</si>
  <si>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</si>
  <si>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</si>
  <si>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</si>
  <si>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</si>
  <si>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</si>
  <si>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</si>
  <si>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</si>
  <si>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</si>
  <si>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</si>
  <si>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</si>
  <si>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</si>
  <si>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</si>
  <si>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</si>
  <si>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</si>
  <si>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</si>
  <si>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</si>
  <si>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</si>
  <si>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</si>
  <si>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</si>
  <si>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</si>
  <si>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</si>
  <si>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</si>
  <si>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</si>
  <si>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</si>
  <si>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</si>
  <si>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</si>
  <si>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</si>
  <si>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</si>
  <si>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</si>
  <si>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</si>
  <si>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</si>
  <si>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</si>
  <si>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</si>
  <si>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</si>
  <si>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</si>
  <si>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</si>
  <si>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</si>
  <si>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</si>
  <si>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</si>
  <si>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</si>
  <si>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</si>
  <si>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</si>
  <si>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</si>
  <si>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</si>
  <si>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</si>
  <si>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</si>
  <si>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</si>
  <si>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</si>
  <si>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</si>
  <si>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</si>
  <si>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</si>
  <si>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</si>
  <si>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</si>
  <si>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</si>
  <si>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</si>
  <si>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</si>
  <si>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</si>
  <si>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</si>
  <si>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</si>
  <si>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</si>
  <si>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</si>
  <si>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</si>
  <si>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</si>
  <si>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</si>
  <si>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</si>
  <si>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</si>
  <si>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</si>
  <si>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</si>
  <si>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</si>
  <si>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</si>
  <si>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</si>
  <si>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</si>
  <si>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</si>
  <si>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</si>
  <si>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</si>
  <si>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</si>
  <si>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</si>
  <si>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</si>
  <si>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</si>
  <si>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</si>
  <si>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</si>
  <si>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</si>
  <si>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</si>
  <si>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</si>
  <si>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</si>
  <si>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</si>
  <si>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</si>
  <si>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</si>
  <si>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</si>
  <si>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</si>
  <si>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</si>
  <si>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</si>
  <si>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</si>
  <si>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</si>
  <si>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</si>
  <si>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</si>
  <si>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</si>
  <si>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</si>
  <si>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</si>
  <si>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</si>
  <si>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</si>
  <si>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</si>
  <si>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</si>
  <si>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</si>
  <si>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</si>
  <si>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</si>
  <si>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</si>
  <si>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</si>
  <si>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</si>
  <si>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</si>
  <si>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</si>
  <si>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</si>
  <si>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</si>
  <si>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</si>
  <si>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</si>
  <si>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</si>
  <si>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</si>
  <si>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</si>
  <si>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</si>
  <si>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</si>
  <si>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</si>
  <si>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</si>
  <si>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</si>
  <si>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</si>
  <si>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</si>
  <si>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</si>
  <si>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</si>
  <si>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</si>
  <si>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</si>
  <si>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</si>
  <si>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</si>
  <si>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</si>
  <si>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</si>
  <si>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</si>
  <si>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</si>
  <si>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</si>
  <si>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</si>
  <si>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</si>
  <si>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</si>
  <si>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</si>
  <si>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</si>
  <si>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</si>
  <si>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</si>
  <si>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</si>
  <si>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</si>
  <si>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</si>
  <si>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</si>
  <si>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</si>
  <si>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</si>
  <si>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</si>
  <si>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</si>
  <si>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</si>
  <si>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</si>
  <si>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</si>
  <si>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</si>
  <si>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</si>
  <si>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</si>
  <si>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</si>
  <si>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</si>
  <si>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</si>
  <si>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</si>
  <si>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</si>
  <si>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</si>
  <si>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</si>
  <si>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</si>
  <si>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</si>
  <si>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</si>
  <si>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</si>
  <si>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</si>
  <si>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</si>
  <si>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</si>
  <si>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</si>
  <si>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</si>
  <si>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</si>
  <si>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</si>
  <si>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</si>
  <si>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</si>
  <si>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</si>
  <si>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</si>
  <si>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</si>
  <si>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</si>
  <si>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</si>
  <si>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</si>
  <si>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</si>
  <si>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</si>
  <si>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</si>
  <si>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</si>
  <si>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</si>
  <si>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</si>
  <si>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</si>
  <si>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</si>
  <si>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</si>
  <si>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</si>
  <si>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</si>
  <si>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</si>
  <si>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</si>
  <si>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</si>
  <si>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</si>
  <si>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</si>
  <si>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</si>
  <si>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</si>
  <si>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</si>
  <si>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</si>
  <si>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</si>
  <si>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</si>
  <si>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</si>
  <si>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</si>
  <si>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</si>
  <si>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</si>
  <si>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</si>
  <si>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</si>
  <si>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</si>
  <si>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</si>
  <si>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</si>
  <si>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</si>
  <si>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</si>
  <si>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</si>
  <si>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</si>
  <si>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</si>
  <si>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</si>
  <si>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</si>
  <si>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</si>
  <si>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</si>
  <si>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</si>
  <si>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</si>
  <si>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</si>
  <si>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</si>
  <si>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</si>
  <si>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</si>
  <si>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</si>
  <si>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</si>
  <si>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</si>
  <si>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</si>
  <si>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</si>
  <si>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</si>
  <si>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</si>
  <si>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</si>
  <si>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</si>
  <si>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</si>
  <si>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</si>
  <si>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</si>
  <si>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</si>
  <si>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</si>
  <si>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</si>
  <si>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</si>
  <si>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</si>
  <si>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</si>
  <si>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</si>
  <si>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</si>
  <si>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</si>
  <si>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</si>
  <si>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</si>
  <si>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</si>
  <si>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</si>
  <si>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</si>
  <si>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</si>
  <si>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</si>
  <si>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</si>
  <si>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</si>
  <si>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</si>
  <si>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</si>
  <si>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</si>
  <si>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</si>
  <si>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</si>
  <si>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</si>
  <si>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</si>
  <si>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</si>
  <si>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</si>
  <si>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</si>
  <si>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</si>
  <si>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</si>
  <si>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</si>
  <si>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</si>
  <si>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</si>
  <si>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</si>
  <si>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</si>
  <si>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</si>
  <si>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</si>
  <si>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</si>
  <si>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</si>
  <si>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</si>
  <si>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</si>
  <si>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</si>
  <si>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</si>
  <si>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</si>
  <si>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</si>
  <si>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</si>
  <si>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</si>
  <si>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</si>
  <si>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</si>
  <si>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</si>
  <si>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</si>
  <si>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</si>
  <si>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</si>
  <si>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</si>
  <si>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</si>
  <si>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</si>
  <si>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</si>
  <si>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</si>
  <si>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</si>
  <si>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</si>
  <si>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</si>
  <si>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</si>
  <si>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</si>
  <si>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</si>
  <si>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</si>
  <si>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</si>
  <si>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</si>
  <si>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</si>
  <si>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</si>
  <si>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</si>
  <si>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</si>
  <si>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</si>
  <si>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</si>
  <si>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</si>
  <si>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</si>
  <si>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</si>
  <si>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</si>
  <si>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</si>
  <si>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</si>
  <si>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</si>
  <si>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</si>
  <si>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</si>
  <si>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</si>
  <si>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</si>
  <si>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</si>
  <si>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</si>
  <si>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</si>
  <si>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</si>
  <si>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</si>
  <si>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</si>
  <si>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</si>
  <si>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</si>
  <si>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</si>
  <si>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</si>
  <si>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</si>
  <si>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</si>
  <si>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</si>
  <si>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</si>
  <si>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</si>
  <si>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</si>
  <si>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</si>
  <si>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</si>
  <si>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</si>
  <si>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</si>
  <si>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</si>
  <si>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</si>
  <si>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</si>
  <si>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</si>
  <si>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</si>
  <si>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</si>
  <si>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</si>
  <si>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</si>
  <si>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</si>
  <si>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</si>
  <si>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</si>
  <si>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</si>
  <si>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</si>
  <si>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</si>
  <si>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</si>
  <si>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</si>
  <si>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</si>
  <si>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</si>
  <si>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</si>
  <si>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</si>
  <si>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</si>
  <si>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</si>
  <si>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</si>
  <si>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</si>
  <si>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</si>
  <si>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</si>
  <si>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</si>
  <si>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</si>
  <si>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</si>
  <si>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</si>
  <si>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</si>
  <si>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</si>
  <si>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</si>
  <si>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</si>
  <si>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</si>
  <si>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</si>
  <si>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</si>
  <si>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</si>
  <si>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</si>
  <si>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</si>
  <si>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</si>
  <si>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</si>
  <si>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</si>
  <si>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</si>
  <si>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</si>
  <si>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</si>
  <si>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</si>
  <si>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</si>
  <si>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</si>
  <si>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</si>
  <si>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</si>
  <si>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</si>
  <si>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</si>
  <si>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</si>
  <si>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</si>
  <si>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</si>
  <si>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</si>
  <si>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</si>
  <si>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</si>
  <si>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</si>
  <si>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</si>
  <si>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</si>
  <si>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</si>
  <si>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</si>
  <si>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</si>
  <si>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</si>
  <si>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</si>
  <si>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</si>
  <si>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</si>
  <si>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</si>
  <si>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</si>
  <si>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</si>
  <si>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</si>
  <si>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</si>
  <si>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</si>
  <si>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</si>
  <si>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</si>
  <si>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</si>
  <si>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</si>
  <si>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</si>
  <si>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</si>
  <si>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</si>
  <si>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</si>
  <si>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</si>
  <si>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</si>
  <si>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</si>
  <si>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</si>
  <si>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</si>
  <si>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</si>
  <si>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</si>
  <si>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</si>
  <si>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</si>
  <si>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</si>
  <si>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</si>
  <si>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</si>
  <si>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</si>
  <si>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</si>
  <si>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</si>
  <si>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</si>
  <si>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</si>
  <si>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</si>
  <si>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</si>
  <si>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</si>
  <si>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</si>
  <si>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</si>
  <si>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</si>
  <si>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</si>
  <si>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</si>
  <si>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</si>
  <si>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</si>
  <si>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</si>
  <si>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</si>
  <si>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</si>
  <si>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</si>
  <si>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</si>
  <si>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</si>
  <si>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</si>
  <si>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</si>
  <si>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</si>
  <si>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</si>
  <si>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</si>
  <si>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</si>
  <si>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</si>
  <si>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</si>
  <si>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</si>
  <si>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</si>
  <si>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</si>
  <si>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</si>
  <si>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</si>
  <si>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</si>
  <si>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</si>
  <si>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</si>
  <si>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</si>
  <si>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</si>
  <si>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</si>
  <si>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</si>
  <si>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</si>
  <si>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</si>
  <si>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</si>
  <si>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</si>
  <si>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</si>
  <si>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</si>
  <si>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</si>
  <si>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</si>
  <si>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</si>
  <si>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</si>
  <si>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</si>
  <si>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</si>
  <si>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</si>
  <si>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</si>
  <si>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</si>
  <si>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</si>
  <si>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</si>
  <si>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</si>
  <si>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</si>
  <si>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</si>
  <si>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</si>
  <si>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</si>
  <si>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</si>
  <si>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</si>
  <si>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</si>
  <si>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</si>
  <si>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</si>
  <si>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</si>
  <si>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</si>
  <si>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</si>
  <si>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</si>
  <si>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</si>
  <si>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</si>
  <si>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</si>
  <si>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</si>
  <si>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</si>
  <si>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</si>
  <si>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</si>
  <si>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</si>
  <si>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</si>
  <si>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</si>
  <si>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</si>
  <si>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</si>
  <si>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</si>
  <si>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</si>
  <si>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</si>
  <si>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</si>
  <si>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</si>
  <si>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</si>
  <si>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</si>
  <si>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</si>
  <si>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</si>
  <si>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</si>
  <si>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</si>
  <si>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</si>
  <si>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</si>
  <si>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</si>
  <si>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</si>
  <si>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</si>
  <si>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</si>
  <si>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</si>
  <si>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</si>
  <si>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</si>
  <si>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</si>
  <si>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</si>
  <si>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</si>
  <si>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</si>
  <si>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</si>
  <si>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</si>
  <si>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</si>
  <si>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</si>
  <si>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</si>
  <si>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</si>
  <si>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</si>
  <si>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</si>
  <si>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</si>
  <si>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</si>
  <si>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</si>
  <si>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</si>
  <si>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</si>
  <si>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</si>
  <si>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</si>
  <si>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</si>
  <si>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</si>
  <si>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</si>
  <si>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</si>
  <si>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</si>
  <si>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</si>
  <si>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</si>
  <si>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</si>
  <si>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</si>
  <si>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</si>
  <si>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</si>
  <si>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</si>
  <si>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</si>
  <si>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</si>
  <si>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</si>
  <si>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</si>
  <si>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</si>
  <si>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</si>
  <si>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</si>
  <si>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</si>
  <si>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</si>
  <si>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</si>
  <si>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</si>
  <si>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</si>
  <si>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</si>
  <si>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</si>
  <si>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</si>
  <si>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</si>
  <si>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</si>
  <si>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</si>
  <si>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</si>
  <si>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</si>
  <si>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</si>
  <si>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</si>
  <si>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</si>
  <si>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</si>
  <si>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</si>
  <si>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</si>
  <si>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</si>
  <si>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</si>
  <si>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</si>
  <si>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</si>
  <si>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</si>
  <si>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</si>
  <si>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</si>
  <si>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</si>
  <si>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</si>
  <si>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</si>
  <si>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</si>
  <si>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</si>
  <si>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</si>
  <si>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</si>
  <si>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</si>
  <si>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</si>
  <si>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</si>
  <si>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</si>
  <si>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</si>
  <si>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</si>
  <si>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</si>
  <si>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</si>
  <si>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</si>
  <si>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</si>
  <si>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</si>
  <si>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</si>
  <si>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</si>
  <si>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</si>
  <si>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</si>
  <si>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</si>
  <si>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</si>
  <si>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</si>
  <si>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</si>
  <si>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</si>
  <si>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</si>
  <si>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</si>
  <si>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</si>
  <si>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</si>
  <si>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</si>
  <si>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</si>
  <si>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</si>
  <si>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</si>
  <si>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</si>
  <si>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</si>
  <si>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</si>
  <si>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</si>
  <si>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</si>
  <si>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</si>
  <si>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</si>
  <si>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</si>
  <si>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</si>
  <si>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</si>
  <si>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</si>
  <si>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</si>
  <si>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</si>
  <si>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</si>
  <si>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</si>
  <si>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</si>
  <si>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</si>
  <si>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</si>
  <si>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</si>
  <si>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</si>
  <si>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</si>
  <si>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</si>
  <si>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</si>
  <si>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</si>
  <si>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</si>
  <si>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</si>
  <si>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</si>
  <si>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</si>
  <si>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</si>
  <si>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</si>
  <si>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</si>
  <si>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</si>
  <si>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</si>
  <si>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</si>
  <si>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</si>
  <si>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</si>
  <si>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</si>
  <si>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</si>
  <si>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</si>
  <si>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</si>
  <si>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</si>
  <si>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</si>
  <si>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</si>
  <si>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</si>
  <si>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</si>
  <si>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</si>
  <si>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</si>
  <si>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</si>
  <si>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</si>
  <si>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</si>
  <si>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</si>
  <si>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</si>
  <si>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</si>
  <si>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</si>
  <si>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</si>
  <si>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</si>
  <si>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</si>
  <si>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</si>
  <si>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</si>
  <si>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</si>
  <si>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</si>
  <si>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</si>
  <si>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</si>
  <si>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</si>
  <si>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</si>
  <si>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</si>
  <si>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</si>
  <si>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</si>
  <si>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</si>
  <si>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</si>
  <si>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</si>
  <si>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</si>
  <si>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</si>
  <si>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</si>
  <si>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</si>
  <si>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</si>
  <si>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</si>
  <si>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</si>
  <si>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</si>
  <si>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</si>
  <si>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</si>
  <si>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</si>
  <si>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</si>
  <si>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</si>
  <si>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</si>
  <si>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</si>
  <si>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</si>
  <si>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</si>
  <si>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</si>
  <si>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</si>
  <si>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</si>
  <si>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</si>
  <si>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</si>
  <si>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</si>
  <si>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</si>
  <si>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</si>
  <si>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</si>
  <si>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</si>
  <si>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</si>
  <si>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</si>
  <si>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</si>
  <si>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</si>
  <si>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</si>
  <si>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</si>
  <si>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</si>
  <si>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</si>
  <si>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</si>
  <si>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</si>
  <si>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</si>
  <si>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</si>
  <si>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</si>
  <si>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</si>
  <si>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</si>
  <si>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</si>
  <si>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</si>
  <si>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</si>
  <si>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</si>
  <si>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</si>
  <si>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</si>
  <si>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</si>
  <si>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</si>
  <si>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</si>
  <si>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</si>
  <si>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</si>
  <si>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</si>
  <si>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</si>
  <si>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</si>
  <si>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</si>
  <si>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</si>
  <si>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</si>
  <si>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</si>
  <si>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</si>
  <si>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</si>
  <si>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</si>
  <si>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</si>
  <si>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</si>
  <si>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</si>
  <si>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</si>
  <si>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</si>
  <si>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</si>
  <si>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</si>
  <si>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</si>
  <si>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</si>
  <si>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</si>
  <si>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</si>
  <si>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</si>
  <si>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</si>
  <si>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</si>
  <si>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</si>
  <si>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</si>
  <si>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</si>
  <si>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</si>
  <si>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</si>
  <si>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</si>
  <si>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</si>
  <si>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</si>
  <si>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</si>
  <si>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</si>
  <si>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</si>
  <si>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</si>
  <si>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</si>
  <si>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</si>
  <si>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</si>
  <si>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</si>
  <si>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</si>
  <si>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</si>
  <si>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</si>
  <si>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</si>
  <si>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</si>
  <si>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</si>
  <si>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</si>
  <si>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</si>
  <si>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</si>
  <si>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</si>
  <si>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</si>
  <si>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</si>
  <si>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</si>
  <si>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</si>
  <si>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</si>
  <si>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</si>
  <si>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</si>
  <si>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</si>
  <si>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</si>
  <si>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</si>
  <si>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</si>
  <si>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</si>
  <si>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</si>
  <si>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</si>
  <si>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</si>
  <si>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</si>
  <si>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</si>
  <si>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</si>
  <si>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</si>
  <si>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</si>
  <si>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</si>
  <si>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</si>
  <si>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</si>
  <si>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</si>
  <si>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</si>
  <si>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</si>
  <si>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</si>
  <si>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</si>
  <si>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</si>
  <si>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</si>
  <si>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</si>
  <si>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</si>
  <si>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</si>
  <si>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</si>
  <si>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</si>
  <si>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</si>
  <si>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</si>
  <si>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</si>
  <si>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</si>
  <si>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</si>
  <si>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</si>
  <si>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</si>
  <si>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</si>
  <si>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</si>
  <si>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</si>
  <si>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</si>
  <si>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</si>
  <si>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</si>
  <si>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</si>
  <si>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</si>
  <si>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</si>
  <si>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</si>
  <si>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</si>
  <si>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</si>
  <si>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</si>
  <si>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</si>
  <si>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</si>
  <si>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</si>
  <si>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</si>
  <si>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</si>
  <si>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</si>
  <si>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</si>
  <si>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</si>
  <si>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</si>
  <si>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</si>
  <si>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</si>
  <si>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</si>
  <si>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</si>
  <si>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</si>
  <si>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</si>
  <si>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</si>
  <si>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</si>
  <si>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</si>
  <si>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</si>
  <si>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</si>
  <si>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</si>
  <si>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</si>
  <si>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</si>
  <si>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</si>
  <si>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</si>
  <si>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</si>
  <si>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</si>
  <si>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</si>
  <si>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</si>
  <si>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</si>
  <si>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</si>
  <si>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</si>
  <si>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</si>
  <si>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</si>
  <si>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</si>
  <si>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</si>
  <si>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</si>
  <si>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</si>
  <si>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</si>
  <si>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</si>
  <si>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</si>
  <si>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</si>
  <si>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</si>
  <si>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</si>
  <si>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</si>
  <si>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</si>
  <si>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</si>
  <si>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</si>
  <si>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</si>
  <si>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</si>
  <si>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</si>
  <si>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</si>
  <si>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</si>
  <si>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</si>
  <si>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</si>
  <si>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</si>
  <si>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</si>
  <si>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</si>
  <si>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</si>
  <si>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</si>
  <si>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</si>
  <si>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</si>
  <si>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</si>
  <si>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</si>
  <si>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</si>
  <si>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</si>
  <si>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</si>
  <si>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</si>
  <si>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</si>
  <si>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</si>
  <si>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</si>
  <si>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</si>
  <si>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</si>
  <si>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</si>
  <si>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</si>
  <si>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</si>
  <si>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</si>
  <si>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</si>
  <si>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</si>
  <si>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</si>
  <si>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</si>
  <si>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</si>
  <si>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</si>
  <si>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</si>
  <si>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</si>
  <si>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</si>
  <si>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</si>
  <si>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</si>
  <si>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</si>
  <si>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</si>
  <si>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</si>
  <si>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</si>
  <si>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</si>
  <si>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</si>
  <si>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</si>
  <si>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</si>
  <si>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</si>
  <si>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</si>
  <si>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</si>
  <si>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</si>
  <si>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</si>
  <si>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</si>
  <si>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</si>
  <si>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</si>
  <si>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</si>
  <si>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</si>
  <si>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</si>
  <si>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</si>
  <si>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</si>
  <si>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</si>
  <si>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</si>
  <si>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</si>
  <si>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</si>
  <si>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</si>
  <si>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</si>
  <si>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</si>
  <si>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</si>
  <si>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</si>
  <si>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</si>
  <si>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</si>
  <si>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</si>
  <si>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</si>
  <si>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</si>
  <si>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</si>
  <si>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</si>
  <si>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</si>
  <si>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</si>
  <si>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</si>
  <si>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</si>
  <si>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</si>
  <si>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</si>
  <si>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</si>
  <si>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</si>
  <si>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</si>
  <si>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</si>
  <si>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</si>
  <si>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</si>
  <si>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</si>
  <si>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</si>
  <si>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</si>
  <si>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</si>
  <si>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</si>
  <si>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</si>
  <si>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</si>
  <si>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</si>
  <si>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</si>
  <si>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</si>
  <si>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</si>
  <si>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</si>
  <si>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</si>
  <si>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</si>
  <si>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</si>
  <si>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</si>
  <si>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</si>
  <si>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</si>
  <si>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</si>
  <si>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</si>
  <si>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</si>
  <si>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</si>
  <si>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</si>
  <si>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</si>
  <si>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</si>
  <si>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</si>
  <si>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</si>
  <si>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</si>
  <si>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</si>
  <si>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</si>
  <si>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</si>
  <si>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</si>
  <si>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</si>
  <si>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</si>
  <si>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</si>
  <si>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</si>
  <si>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</si>
  <si>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</si>
  <si>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</si>
  <si>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</si>
  <si>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</si>
  <si>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</si>
  <si>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</si>
  <si>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</si>
  <si>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</si>
  <si>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</si>
  <si>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</si>
  <si>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</si>
  <si>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</si>
  <si>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</si>
  <si>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</si>
  <si>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</si>
  <si>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</si>
  <si>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</si>
  <si>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</si>
  <si>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</si>
  <si>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</si>
  <si>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</si>
  <si>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</si>
  <si>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</si>
  <si>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</si>
  <si>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</si>
  <si>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</si>
  <si>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</si>
  <si>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</si>
  <si>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</si>
  <si>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</si>
  <si>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</si>
  <si>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</si>
  <si>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</si>
  <si>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</si>
  <si>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</si>
  <si>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</si>
  <si>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</si>
  <si>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</si>
  <si>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</si>
  <si>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</si>
  <si>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</si>
  <si>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</si>
  <si>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</si>
  <si>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</si>
  <si>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</si>
  <si>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</si>
  <si>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</si>
  <si>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</si>
  <si>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</si>
  <si>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</si>
  <si>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</si>
  <si>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</si>
  <si>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</si>
  <si>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</si>
  <si>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</si>
  <si>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</si>
  <si>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</si>
  <si>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</si>
  <si>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</si>
  <si>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</si>
  <si>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</si>
  <si>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</si>
  <si>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</si>
  <si>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</si>
  <si>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</si>
  <si>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</si>
  <si>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</si>
  <si>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</si>
  <si>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</si>
  <si>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</si>
  <si>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</si>
  <si>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</si>
  <si>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</si>
  <si>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</si>
  <si>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</si>
  <si>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</si>
  <si>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</si>
  <si>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</si>
  <si>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</si>
  <si>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</si>
  <si>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</si>
  <si>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</si>
  <si>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</si>
  <si>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</si>
  <si>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</si>
  <si>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</si>
  <si>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</si>
  <si>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</si>
  <si>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</si>
  <si>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</si>
  <si>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</si>
  <si>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</si>
  <si>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</si>
  <si>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</si>
  <si>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</si>
  <si>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</si>
  <si>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</si>
  <si>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</si>
  <si>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</si>
  <si>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</si>
  <si>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</si>
  <si>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</si>
  <si>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</si>
  <si>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</si>
  <si>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</si>
  <si>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</si>
  <si>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</si>
  <si>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</si>
  <si>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</si>
  <si>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</si>
  <si>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</si>
  <si>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</si>
  <si>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</si>
  <si>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</si>
  <si>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</si>
  <si>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</si>
  <si>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</si>
  <si>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</si>
  <si>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</si>
  <si>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</si>
  <si>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</si>
  <si>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</si>
  <si>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</si>
  <si>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</si>
  <si>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</si>
  <si>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</si>
  <si>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</si>
  <si>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</si>
  <si>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</si>
  <si>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</si>
  <si>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</si>
  <si>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</si>
  <si>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</si>
  <si>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</si>
  <si>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</si>
  <si>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</si>
  <si>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</si>
  <si>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</si>
  <si>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</si>
  <si>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</si>
  <si>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</si>
  <si>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</si>
  <si>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</si>
  <si>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</si>
  <si>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</si>
  <si>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</si>
  <si>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</si>
  <si>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</si>
  <si>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</si>
  <si>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</si>
  <si>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</si>
  <si>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</si>
  <si>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</si>
  <si>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</si>
  <si>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</si>
  <si>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</si>
  <si>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</si>
  <si>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</si>
  <si>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</si>
  <si>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</si>
  <si>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</si>
  <si>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</si>
  <si>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</si>
  <si>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</si>
  <si>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</si>
  <si>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</si>
  <si>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</si>
  <si>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</si>
  <si>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</si>
  <si>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</si>
  <si>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</si>
  <si>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</si>
  <si>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</si>
  <si>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</si>
  <si>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</si>
  <si>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</si>
  <si>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</si>
  <si>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</si>
  <si>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</si>
  <si>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</si>
  <si>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</si>
  <si>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</si>
  <si>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</si>
  <si>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</si>
  <si>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</si>
  <si>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</si>
  <si>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</si>
  <si>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</si>
  <si>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</si>
  <si>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</si>
  <si>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</si>
  <si>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</si>
  <si>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</si>
  <si>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</si>
  <si>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</si>
  <si>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</si>
  <si>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</si>
  <si>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</si>
  <si>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</si>
  <si>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</si>
  <si>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</si>
  <si>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</si>
  <si>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</si>
  <si>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</si>
  <si>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</si>
  <si>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</si>
  <si>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</si>
  <si>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</si>
  <si>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</si>
  <si>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</si>
  <si>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</si>
  <si>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</si>
  <si>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</si>
  <si>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</si>
  <si>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</si>
  <si>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</si>
  <si>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</si>
  <si>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</si>
  <si>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</si>
  <si>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</si>
  <si>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</si>
  <si>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</si>
  <si>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</si>
  <si>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</si>
  <si>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</si>
  <si>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</si>
  <si>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</si>
  <si>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</si>
  <si>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</si>
  <si>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</si>
  <si>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</si>
  <si>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</si>
  <si>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</si>
  <si>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</si>
  <si>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</si>
  <si>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</si>
  <si>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</si>
  <si>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</si>
  <si>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</si>
  <si>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</si>
  <si>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</si>
  <si>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</si>
  <si>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</si>
  <si>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</si>
  <si>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</si>
  <si>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</si>
  <si>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</si>
  <si>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</si>
  <si>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</si>
  <si>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</si>
  <si>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</si>
  <si>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</si>
  <si>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</si>
  <si>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</si>
  <si>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</si>
  <si>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</si>
  <si>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</si>
  <si>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</si>
  <si>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</si>
  <si>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</si>
  <si>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</si>
  <si>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</si>
  <si>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</si>
  <si>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</si>
  <si>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</si>
  <si>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</si>
  <si>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</si>
  <si>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</si>
  <si>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</si>
  <si>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</si>
  <si>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</si>
  <si>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</si>
  <si>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</si>
  <si>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</si>
  <si>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</si>
  <si>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</si>
  <si>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</si>
  <si>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</si>
  <si>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</si>
  <si>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</si>
  <si>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</si>
  <si>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</si>
  <si>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</si>
  <si>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</si>
  <si>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</si>
  <si>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</si>
  <si>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</si>
  <si>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</si>
  <si>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</si>
  <si>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</si>
  <si>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</si>
  <si>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</si>
  <si>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</si>
  <si>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</si>
  <si>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</si>
  <si>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</si>
  <si>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</si>
  <si>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</si>
  <si>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</si>
  <si>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</si>
  <si>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</si>
  <si>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</si>
  <si>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</si>
  <si>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</si>
  <si>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</si>
  <si>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</si>
  <si>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</si>
  <si>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</si>
  <si>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</si>
  <si>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</si>
  <si>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</si>
  <si>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</si>
  <si>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</si>
  <si>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</si>
  <si>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</si>
  <si>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</si>
  <si>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</si>
  <si>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</si>
  <si>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</si>
  <si>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</si>
  <si>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</si>
  <si>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</si>
  <si>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</si>
  <si>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</si>
  <si>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</si>
  <si>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</si>
  <si>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</si>
  <si>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</si>
  <si>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</si>
  <si>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</si>
  <si>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</si>
  <si>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</si>
  <si>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</si>
  <si>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</si>
  <si>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</si>
  <si>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</si>
  <si>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</si>
  <si>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</si>
  <si>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</si>
  <si>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</si>
  <si>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</si>
  <si>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</si>
  <si>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</si>
  <si>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</si>
  <si>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</si>
  <si>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</si>
  <si>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</si>
  <si>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</si>
  <si>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</si>
  <si>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</si>
  <si>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</si>
  <si>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</si>
  <si>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</si>
  <si>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</si>
  <si>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</si>
  <si>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</si>
  <si>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</si>
  <si>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</si>
  <si>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</si>
  <si>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</si>
  <si>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</si>
  <si>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</si>
  <si>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</si>
  <si>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</si>
  <si>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</si>
  <si>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</si>
  <si>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</si>
  <si>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</si>
  <si>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</si>
  <si>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</si>
  <si>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</si>
  <si>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</si>
  <si>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</si>
  <si>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</si>
  <si>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</si>
  <si>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</si>
  <si>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</si>
  <si>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</si>
  <si>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</si>
  <si>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</si>
  <si>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</si>
  <si>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</si>
  <si>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</si>
  <si>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</si>
  <si>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</si>
  <si>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</si>
  <si>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</si>
  <si>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</si>
  <si>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</si>
  <si>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</si>
  <si>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</si>
  <si>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</si>
  <si>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</si>
  <si>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</si>
  <si>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</si>
  <si>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</si>
  <si>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</si>
  <si>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</si>
  <si>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</si>
  <si>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</si>
  <si>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</si>
  <si>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</si>
  <si>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</si>
  <si>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</si>
  <si>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</si>
  <si>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</si>
  <si>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</si>
  <si>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</si>
  <si>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</si>
  <si>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</si>
  <si>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</si>
  <si>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</si>
  <si>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</si>
  <si>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</si>
  <si>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</si>
  <si>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</si>
  <si>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</si>
  <si>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</si>
  <si>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</si>
  <si>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</si>
  <si>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</si>
  <si>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</si>
  <si>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</si>
  <si>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</si>
  <si>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</si>
  <si>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</si>
  <si>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</si>
  <si>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</si>
  <si>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</si>
  <si>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</si>
  <si>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</si>
  <si>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</si>
  <si>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</si>
  <si>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</si>
  <si>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</si>
  <si>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</si>
  <si>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</si>
  <si>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</si>
  <si>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</si>
  <si>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</si>
  <si>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</si>
  <si>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</si>
  <si>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</si>
  <si>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</si>
  <si>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</si>
  <si>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</si>
  <si>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</si>
  <si>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</si>
  <si>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</si>
  <si>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</si>
  <si>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</si>
  <si>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</si>
  <si>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</si>
  <si>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</si>
  <si>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</si>
  <si>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</si>
  <si>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</si>
  <si>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</si>
  <si>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</si>
  <si>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</si>
  <si>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</si>
  <si>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</si>
  <si>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</si>
  <si>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</si>
  <si>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</si>
  <si>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</si>
  <si>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</si>
  <si>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</si>
  <si>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</si>
  <si>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</si>
  <si>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</si>
  <si>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</si>
  <si>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</si>
  <si>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</si>
  <si>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</si>
  <si>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</si>
  <si>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</si>
  <si>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</si>
  <si>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</si>
  <si>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</si>
  <si>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</si>
  <si>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</si>
  <si>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</si>
  <si>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</si>
  <si>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</si>
  <si>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</si>
  <si>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</si>
  <si>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</si>
  <si>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</si>
  <si>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</si>
  <si>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</si>
  <si>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</si>
  <si>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</si>
  <si>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</si>
  <si>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</si>
  <si>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</si>
  <si>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</si>
  <si>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</si>
  <si>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</si>
  <si>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</si>
  <si>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</si>
  <si>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</si>
  <si>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</si>
  <si>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</si>
  <si>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</si>
  <si>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</si>
  <si>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</si>
  <si>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</si>
  <si>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</si>
  <si>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</si>
  <si>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</si>
  <si>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</si>
  <si>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</si>
  <si>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</si>
  <si>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</si>
  <si>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</si>
  <si>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</si>
  <si>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</si>
  <si>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</si>
  <si>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</si>
  <si>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</si>
  <si>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</si>
  <si>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</si>
  <si>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</si>
  <si>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</si>
  <si>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</si>
  <si>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</si>
  <si>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</si>
  <si>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</si>
  <si>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</si>
  <si>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</si>
  <si>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</si>
  <si>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</si>
  <si>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</si>
  <si>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</si>
  <si>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</si>
  <si>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</si>
  <si>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</si>
  <si>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</si>
  <si>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</si>
  <si>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</si>
  <si>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</si>
  <si>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</si>
  <si>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</si>
  <si>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</si>
  <si>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</si>
  <si>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</si>
  <si>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</si>
  <si>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</si>
  <si>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</si>
  <si>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</si>
  <si>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</si>
  <si>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</si>
  <si>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</si>
  <si>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</si>
  <si>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</si>
  <si>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</si>
  <si>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</si>
  <si>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</si>
  <si>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</si>
  <si>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</si>
  <si>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</si>
  <si>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</si>
  <si>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</si>
  <si>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</si>
  <si>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</si>
  <si>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</si>
  <si>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</si>
  <si>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</si>
  <si>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</si>
  <si>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</si>
  <si>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</si>
  <si>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</si>
  <si>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</si>
  <si>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</si>
  <si>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</si>
  <si>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</si>
  <si>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</si>
  <si>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</si>
  <si>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</si>
  <si>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</si>
  <si>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</si>
  <si>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</si>
  <si>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</si>
  <si>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</si>
  <si>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</si>
  <si>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</si>
  <si>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</si>
  <si>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</si>
  <si>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</si>
  <si>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</si>
  <si>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</si>
  <si>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</si>
  <si>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</si>
  <si>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</si>
  <si>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</si>
  <si>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</si>
  <si>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</si>
  <si>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</si>
  <si>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</si>
  <si>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</si>
  <si>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</si>
  <si>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</si>
  <si>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</si>
  <si>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</si>
  <si>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</si>
  <si>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</si>
  <si>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</si>
  <si>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</si>
  <si>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</si>
  <si>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</si>
  <si>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</si>
  <si>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</si>
  <si>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</si>
  <si>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</si>
  <si>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</si>
  <si>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</si>
  <si>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</si>
  <si>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</si>
  <si>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</si>
  <si>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</si>
  <si>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</si>
  <si>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</si>
  <si>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</si>
  <si>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</si>
  <si>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</si>
  <si>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</si>
  <si>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</si>
  <si>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</si>
  <si>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</si>
  <si>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</si>
  <si>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</si>
  <si>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</si>
  <si>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</si>
  <si>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</si>
  <si>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</si>
  <si>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</si>
  <si>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</si>
  <si>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</si>
  <si>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</si>
  <si>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</si>
  <si>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</si>
  <si>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</si>
  <si>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</si>
  <si>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</si>
  <si>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</si>
  <si>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</si>
  <si>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</si>
  <si>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</si>
  <si>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</si>
  <si>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</si>
  <si>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</si>
  <si>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</si>
  <si>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</si>
  <si>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</si>
  <si>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</si>
  <si>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</si>
  <si>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</si>
  <si>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</si>
  <si>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</si>
  <si>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</si>
  <si>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</si>
  <si>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</si>
  <si>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</si>
  <si>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</si>
  <si>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</si>
  <si>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</si>
  <si>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</si>
  <si>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</si>
  <si>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</si>
  <si>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</si>
  <si>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</si>
  <si>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</si>
  <si>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</si>
  <si>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</si>
  <si>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</si>
  <si>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</si>
  <si>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</si>
  <si>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</si>
  <si>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</si>
  <si>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</si>
  <si>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</si>
  <si>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</si>
  <si>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</si>
  <si>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</si>
  <si>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</si>
  <si>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</si>
  <si>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</si>
  <si>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</si>
  <si>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</si>
  <si>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</si>
  <si>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</si>
  <si>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</si>
  <si>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</si>
  <si>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</si>
  <si>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</si>
  <si>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</si>
  <si>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</si>
  <si>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</si>
  <si>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</si>
  <si>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</si>
  <si>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</si>
  <si>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</si>
  <si>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</si>
  <si>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</si>
  <si>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</si>
  <si>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</si>
  <si>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</si>
  <si>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</si>
  <si>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</si>
  <si>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</si>
  <si>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</si>
  <si>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</si>
  <si>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</si>
  <si>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</si>
  <si>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</si>
  <si>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</si>
  <si>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</si>
  <si>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</si>
  <si>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</si>
  <si>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</si>
  <si>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</si>
  <si>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</si>
  <si>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</si>
  <si>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</si>
  <si>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</si>
  <si>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</si>
  <si>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</si>
  <si>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</si>
  <si>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</si>
  <si>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</si>
  <si>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</si>
  <si>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</si>
  <si>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</si>
  <si>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</si>
  <si>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</si>
  <si>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</si>
  <si>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</si>
  <si>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</si>
  <si>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</si>
  <si>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</si>
  <si>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</si>
  <si>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</si>
  <si>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</si>
  <si>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</si>
  <si>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</si>
  <si>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</si>
  <si>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</si>
  <si>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</si>
  <si>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</si>
  <si>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</si>
  <si>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</si>
  <si>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</si>
  <si>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</si>
  <si>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</si>
  <si>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</si>
  <si>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</si>
  <si>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</si>
  <si>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</si>
  <si>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</si>
  <si>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</si>
  <si>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</si>
  <si>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</si>
  <si>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</si>
  <si>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</si>
  <si>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</si>
  <si>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</si>
  <si>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</si>
  <si>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</si>
  <si>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</si>
  <si>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</si>
  <si>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</si>
  <si>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</si>
  <si>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</si>
  <si>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</si>
  <si>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</si>
  <si>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</si>
  <si>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</si>
  <si>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</si>
  <si>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</si>
  <si>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</si>
  <si>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</si>
  <si>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</si>
  <si>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</si>
  <si>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</si>
  <si>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</si>
  <si>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</si>
  <si>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</si>
  <si>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</si>
  <si>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</si>
  <si>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</si>
  <si>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</si>
  <si>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</si>
  <si>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</si>
  <si>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</si>
  <si>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</si>
  <si>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</si>
  <si>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</si>
  <si>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</si>
  <si>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</si>
  <si>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</si>
  <si>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</si>
  <si>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</si>
  <si>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</si>
  <si>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</si>
  <si>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</si>
  <si>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</si>
  <si>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</si>
  <si>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</si>
  <si>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</si>
  <si>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</si>
  <si>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</si>
  <si>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</si>
  <si>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</si>
  <si>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</si>
  <si>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</si>
  <si>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</si>
  <si>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</si>
  <si>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</si>
  <si>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</si>
  <si>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</si>
  <si>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</si>
  <si>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</si>
  <si>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</si>
  <si>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</si>
  <si>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</si>
  <si>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</si>
  <si>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</si>
  <si>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</si>
  <si>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</si>
  <si>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</si>
  <si>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</si>
  <si>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</si>
  <si>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</si>
  <si>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</si>
  <si>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</si>
  <si>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</si>
  <si>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</si>
  <si>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</si>
  <si>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</si>
  <si>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</si>
  <si>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</si>
  <si>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</si>
  <si>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</si>
  <si>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</si>
  <si>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</si>
  <si>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</si>
  <si>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</si>
  <si>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</si>
  <si>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</si>
  <si>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</si>
  <si>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</si>
  <si>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</si>
  <si>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</si>
  <si>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</si>
  <si>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</si>
  <si>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</si>
  <si>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</si>
  <si>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</si>
  <si>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</si>
  <si>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</si>
  <si>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</si>
  <si>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</si>
  <si>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</si>
  <si>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</si>
  <si>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</si>
  <si>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</si>
  <si>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</si>
  <si>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</si>
  <si>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</si>
  <si>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</si>
  <si>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</si>
  <si>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</si>
  <si>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</si>
  <si>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</si>
  <si>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</si>
  <si>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</si>
  <si>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</si>
  <si>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</si>
  <si>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</si>
  <si>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</si>
  <si>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</si>
  <si>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</si>
  <si>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</si>
  <si>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</si>
  <si>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</si>
  <si>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</si>
  <si>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</si>
  <si>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</si>
  <si>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</si>
  <si>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</si>
  <si>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</si>
  <si>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</si>
  <si>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</si>
  <si>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</si>
  <si>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</si>
  <si>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</si>
  <si>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</si>
  <si>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</si>
  <si>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</si>
  <si>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</si>
  <si>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</si>
  <si>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</si>
  <si>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</si>
  <si>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</si>
  <si>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</si>
  <si>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</si>
  <si>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</si>
  <si>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</si>
  <si>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</si>
  <si>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</si>
  <si>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</si>
  <si>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</si>
  <si>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</si>
  <si>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</si>
  <si>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</si>
  <si>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</si>
  <si>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</si>
  <si>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</si>
  <si>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</si>
  <si>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</si>
  <si>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</si>
  <si>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</si>
  <si>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</si>
  <si>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</si>
  <si>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</si>
  <si>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</si>
  <si>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</si>
  <si>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</si>
  <si>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</si>
  <si>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</si>
  <si>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</si>
  <si>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</si>
  <si>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</si>
  <si>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</si>
  <si>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</si>
  <si>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</si>
  <si>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</si>
  <si>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</si>
  <si>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</si>
  <si>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</si>
  <si>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</si>
  <si>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</si>
  <si>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</si>
  <si>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</si>
  <si>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</si>
  <si>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</si>
  <si>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</si>
  <si>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</si>
  <si>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</si>
  <si>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</si>
  <si>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</si>
  <si>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</si>
  <si>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</si>
  <si>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</si>
  <si>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</si>
  <si>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</si>
  <si>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</si>
  <si>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</si>
  <si>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</si>
  <si>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</si>
  <si>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</si>
  <si>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</si>
  <si>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</si>
  <si>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</si>
  <si>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</si>
  <si>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</si>
  <si>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</si>
  <si>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</si>
  <si>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</si>
  <si>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</si>
  <si>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</si>
  <si>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</si>
  <si>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</si>
  <si>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</si>
  <si>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</si>
  <si>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</si>
  <si>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</si>
  <si>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</si>
  <si>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</si>
  <si>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</si>
  <si>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</si>
  <si>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</si>
  <si>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</si>
  <si>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</si>
  <si>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</si>
  <si>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</si>
  <si>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</si>
  <si>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</si>
  <si>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</si>
  <si>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</si>
  <si>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</si>
  <si>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</si>
  <si>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</si>
  <si>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</si>
  <si>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</si>
  <si>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</si>
  <si>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</si>
  <si>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</si>
  <si>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</si>
  <si>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</si>
  <si>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</si>
  <si>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</si>
  <si>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</si>
  <si>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</si>
  <si>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</si>
  <si>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</si>
  <si>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</si>
  <si>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</si>
  <si>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</si>
  <si>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</si>
  <si>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</si>
  <si>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</si>
  <si>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</si>
  <si>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</si>
  <si>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</si>
  <si>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</si>
  <si>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</si>
  <si>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</si>
  <si>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</si>
  <si>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</si>
  <si>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</si>
  <si>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</si>
  <si>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</si>
  <si>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</si>
  <si>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</si>
  <si>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</si>
  <si>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</si>
  <si>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</si>
  <si>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</si>
  <si>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</si>
  <si>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</si>
  <si>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</si>
  <si>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</si>
  <si>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</si>
  <si>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</si>
  <si>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</si>
  <si>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</si>
  <si>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</si>
  <si>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</si>
  <si>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</si>
  <si>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</si>
  <si>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</si>
  <si>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</si>
  <si>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</si>
  <si>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</si>
  <si>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</si>
  <si>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</si>
  <si>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</si>
  <si>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</si>
  <si>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</si>
  <si>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</si>
  <si>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</si>
  <si>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</si>
  <si>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</si>
  <si>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</si>
  <si>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</si>
  <si>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</si>
  <si>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</si>
  <si>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</si>
  <si>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</si>
  <si>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</si>
  <si>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</si>
  <si>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</si>
  <si>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</si>
  <si>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</si>
  <si>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</si>
  <si>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</si>
  <si>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</si>
  <si>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</si>
  <si>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</si>
  <si>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</si>
  <si>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</si>
  <si>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</si>
  <si>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</si>
  <si>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</si>
  <si>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</si>
  <si>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</si>
  <si>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</si>
  <si>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</si>
  <si>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</si>
  <si>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</si>
  <si>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</si>
  <si>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</si>
  <si>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</si>
  <si>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</si>
  <si>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</si>
  <si>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</si>
  <si>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</si>
  <si>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</si>
  <si>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</si>
  <si>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</si>
  <si>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</si>
  <si>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</si>
  <si>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</si>
  <si>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</si>
  <si>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</si>
  <si>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</si>
  <si>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</si>
  <si>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</si>
  <si>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</si>
  <si>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</si>
  <si>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</si>
  <si>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</si>
  <si>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</si>
  <si>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</si>
  <si>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</si>
  <si>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</si>
  <si>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</si>
  <si>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</si>
  <si>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</si>
  <si>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</si>
  <si>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</si>
  <si>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</si>
  <si>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</si>
  <si>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</si>
  <si>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</si>
  <si>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</si>
  <si>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</si>
  <si>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</si>
  <si>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</si>
  <si>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</si>
  <si>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</si>
  <si>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</si>
  <si>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</si>
  <si>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</si>
  <si>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</si>
  <si>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</si>
  <si>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</si>
  <si>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</si>
  <si>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</si>
  <si>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</si>
  <si>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</si>
  <si>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</si>
  <si>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</si>
  <si>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</si>
  <si>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</si>
  <si>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</si>
  <si>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</si>
  <si>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</si>
  <si>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</si>
  <si>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</si>
  <si>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</si>
  <si>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</si>
  <si>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</si>
  <si>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</si>
  <si>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</si>
  <si>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</si>
  <si>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</si>
  <si>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</si>
  <si>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</si>
  <si>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</si>
  <si>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</si>
  <si>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</si>
  <si>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</si>
  <si>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</si>
  <si>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</si>
  <si>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</si>
  <si>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</si>
  <si>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</si>
  <si>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</si>
  <si>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</si>
  <si>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</si>
  <si>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</si>
  <si>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</si>
  <si>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</si>
  <si>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</si>
  <si>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</si>
  <si>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</si>
  <si>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</si>
  <si>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</si>
  <si>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</si>
  <si>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</si>
  <si>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</si>
  <si>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</si>
  <si>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</si>
  <si>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</si>
  <si>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</si>
  <si>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</si>
  <si>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</si>
  <si>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</si>
  <si>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</si>
  <si>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</si>
  <si>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</si>
  <si>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</si>
  <si>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</si>
  <si>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</si>
  <si>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</si>
  <si>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</si>
  <si>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</si>
  <si>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</si>
  <si>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</si>
  <si>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</si>
  <si>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</si>
  <si>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</si>
  <si>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</si>
  <si>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</si>
  <si>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</si>
  <si>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</si>
  <si>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</si>
  <si>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</si>
  <si>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</si>
  <si>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</si>
  <si>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</si>
  <si>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</si>
  <si>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</si>
  <si>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</si>
  <si>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</si>
  <si>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</si>
  <si>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</si>
  <si>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</si>
  <si>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</si>
  <si>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</si>
  <si>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</si>
  <si>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</si>
  <si>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</si>
  <si>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</si>
  <si>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</si>
  <si>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</si>
  <si>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</si>
  <si>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</si>
  <si>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</si>
  <si>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</si>
  <si>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</si>
  <si>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</si>
  <si>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</si>
  <si>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</si>
  <si>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</si>
  <si>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</si>
  <si>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</si>
  <si>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</si>
  <si>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</si>
  <si>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</si>
  <si>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</si>
  <si>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</si>
  <si>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</si>
  <si>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</si>
  <si>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</si>
  <si>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</si>
  <si>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</si>
  <si>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</si>
  <si>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</si>
  <si>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</si>
  <si>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</si>
  <si>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</si>
  <si>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</si>
  <si>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</si>
  <si>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</si>
  <si>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</si>
  <si>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</si>
  <si>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</si>
  <si>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</si>
  <si>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</si>
  <si>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</si>
  <si>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</si>
  <si>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</si>
  <si>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</si>
  <si>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</si>
  <si>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</si>
  <si>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</si>
  <si>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</si>
  <si>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</si>
  <si>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</si>
  <si>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</si>
  <si>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</si>
  <si>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</si>
  <si>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</si>
  <si>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</si>
  <si>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</si>
  <si>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</si>
  <si>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</si>
  <si>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</si>
  <si>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</si>
  <si>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</si>
  <si>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</si>
  <si>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</si>
  <si>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</si>
  <si>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</si>
  <si>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</si>
  <si>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</si>
  <si>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</si>
  <si>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</si>
  <si>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</si>
  <si>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</si>
  <si>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</si>
  <si>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</si>
  <si>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</si>
  <si>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</si>
  <si>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</si>
  <si>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</si>
  <si>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</si>
  <si>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</si>
  <si>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</si>
  <si>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</si>
  <si>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</si>
  <si>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</si>
  <si>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</si>
  <si>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</si>
  <si>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</si>
  <si>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</si>
  <si>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</si>
  <si>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</si>
  <si>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</si>
  <si>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</si>
  <si>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</si>
  <si>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</si>
  <si>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</si>
  <si>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</si>
  <si>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</si>
  <si>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</si>
  <si>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</si>
  <si>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</si>
  <si>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</si>
  <si>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</si>
  <si>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</si>
  <si>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</si>
  <si>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</si>
  <si>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</si>
  <si>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</si>
  <si>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</si>
  <si>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</si>
  <si>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</si>
  <si>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</si>
  <si>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</si>
  <si>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</si>
  <si>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</si>
  <si>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</si>
  <si>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</si>
  <si>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</si>
  <si>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</si>
  <si>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</si>
  <si>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</si>
  <si>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</si>
  <si>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</si>
  <si>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</si>
  <si>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</si>
  <si>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</si>
  <si>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</si>
  <si>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</si>
  <si>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</si>
  <si>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</si>
  <si>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</si>
  <si>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</si>
  <si>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</si>
  <si>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</si>
  <si>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</si>
  <si>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</si>
  <si>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</si>
  <si>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</si>
  <si>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</si>
  <si>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</si>
  <si>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</si>
  <si>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</si>
  <si>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</si>
  <si>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</si>
  <si>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</si>
  <si>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</si>
  <si>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</si>
  <si>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</si>
  <si>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</si>
  <si>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</si>
  <si>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</si>
  <si>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</si>
  <si>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</si>
  <si>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</si>
  <si>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</si>
  <si>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</si>
  <si>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</si>
  <si>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</si>
  <si>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</si>
  <si>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</si>
  <si>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</si>
  <si>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</si>
  <si>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</si>
  <si>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</si>
  <si>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</si>
  <si>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</si>
  <si>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</si>
  <si>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</si>
  <si>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</si>
  <si>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</si>
  <si>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</si>
  <si>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</si>
  <si>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</si>
  <si>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</si>
  <si>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</si>
  <si>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</si>
  <si>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</si>
  <si>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</si>
  <si>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</si>
  <si>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</si>
  <si>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</si>
  <si>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</si>
  <si>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</si>
  <si>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</si>
  <si>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</si>
  <si>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</si>
  <si>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</si>
  <si>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</si>
  <si>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</si>
  <si>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</si>
  <si>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</si>
  <si>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</si>
  <si>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</si>
  <si>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</si>
  <si>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</si>
  <si>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</si>
  <si>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</si>
  <si>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</si>
  <si>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</si>
  <si>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</si>
  <si>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</si>
  <si>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</si>
  <si>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</si>
  <si>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</si>
  <si>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</si>
  <si>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</si>
  <si>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</si>
  <si>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</si>
  <si>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</si>
  <si>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</si>
  <si>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</si>
  <si>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</si>
  <si>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</si>
  <si>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</si>
  <si>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</si>
  <si>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</si>
  <si>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</si>
  <si>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</si>
  <si>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</si>
  <si>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</si>
  <si>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</si>
  <si>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</si>
  <si>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</si>
  <si>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</si>
  <si>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</si>
  <si>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</si>
  <si>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</si>
  <si>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</si>
  <si>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</si>
  <si>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</si>
  <si>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</si>
  <si>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</si>
  <si>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</si>
  <si>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</si>
  <si>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</si>
  <si>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</si>
  <si>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</si>
  <si>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</si>
  <si>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</si>
  <si>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</si>
  <si>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</si>
  <si>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</si>
  <si>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</si>
  <si>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</si>
  <si>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</si>
  <si>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</si>
  <si>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</si>
  <si>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</si>
  <si>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</si>
  <si>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</si>
  <si>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</si>
  <si>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</si>
  <si>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</si>
  <si>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</si>
  <si>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</si>
  <si>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</si>
  <si>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</si>
  <si>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</si>
  <si>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</si>
  <si>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</si>
  <si>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</si>
  <si>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</si>
  <si>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</si>
  <si>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</si>
  <si>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</si>
  <si>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</si>
  <si>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</si>
  <si>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</si>
  <si>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</si>
  <si>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</si>
  <si>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</si>
  <si>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</si>
  <si>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</si>
  <si>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</si>
  <si>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</si>
  <si>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</si>
  <si>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</si>
  <si>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</si>
  <si>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</si>
  <si>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</si>
  <si>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</si>
  <si>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</si>
  <si>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</si>
  <si>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</si>
  <si>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</si>
  <si>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</si>
  <si>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</si>
  <si>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</si>
  <si>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</si>
  <si>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</si>
  <si>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</si>
  <si>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</si>
  <si>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</si>
  <si>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</si>
  <si>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</si>
  <si>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</si>
  <si>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</si>
  <si>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</si>
  <si>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</si>
  <si>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</si>
  <si>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</si>
  <si>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</si>
  <si>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</si>
  <si>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</si>
  <si>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</si>
  <si>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</si>
  <si>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</si>
  <si>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</si>
  <si>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</si>
  <si>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</si>
  <si>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</si>
  <si>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</si>
  <si>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</si>
  <si>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</si>
  <si>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</si>
  <si>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</si>
  <si>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</si>
  <si>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</si>
  <si>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</si>
  <si>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</si>
  <si>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</si>
  <si>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</si>
  <si>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</si>
  <si>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</si>
  <si>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</si>
  <si>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</si>
  <si>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</si>
  <si>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</si>
  <si>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</si>
  <si>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</si>
  <si>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</si>
  <si>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</si>
  <si>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</si>
  <si>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</si>
  <si>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</si>
  <si>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</si>
  <si>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</si>
  <si>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</si>
  <si>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</si>
  <si>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</si>
  <si>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</si>
  <si>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</si>
  <si>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</si>
  <si>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</si>
  <si>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</si>
  <si>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</si>
  <si>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</si>
  <si>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</si>
  <si>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</si>
  <si>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</si>
  <si>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</si>
  <si>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</si>
  <si>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</si>
  <si>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</si>
  <si>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</si>
  <si>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</si>
  <si>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</si>
  <si>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</si>
  <si>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</si>
  <si>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</si>
  <si>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</si>
  <si>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</si>
  <si>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</si>
  <si>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</si>
  <si>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</si>
  <si>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</si>
  <si>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</si>
  <si>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</si>
  <si>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</si>
  <si>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</si>
  <si>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</si>
  <si>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</si>
  <si>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</si>
  <si>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</si>
  <si>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</si>
  <si>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</si>
  <si>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</si>
  <si>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</si>
  <si>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</si>
  <si>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</si>
  <si>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</si>
  <si>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</si>
  <si>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</si>
  <si>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</si>
  <si>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</si>
  <si>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</si>
  <si>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</si>
  <si>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</si>
  <si>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</si>
  <si>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</si>
  <si>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</si>
  <si>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</si>
  <si>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</si>
  <si>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</si>
  <si>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</si>
  <si>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</si>
  <si>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</si>
  <si>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</si>
  <si>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</si>
  <si>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</si>
  <si>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</si>
  <si>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</si>
  <si>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</si>
  <si>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</si>
  <si>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</si>
  <si>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</si>
  <si>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</si>
  <si>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</si>
  <si>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</si>
  <si>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</si>
  <si>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</si>
  <si>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</si>
  <si>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</si>
  <si>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</si>
  <si>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</si>
  <si>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</si>
  <si>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</si>
  <si>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</si>
  <si>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</si>
  <si>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</si>
  <si>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</si>
  <si>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</si>
  <si>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</si>
  <si>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</si>
  <si>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</si>
  <si>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</si>
  <si>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</si>
  <si>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</si>
  <si>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</si>
  <si>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</si>
  <si>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</si>
  <si>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</si>
  <si>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</si>
  <si>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</si>
  <si>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</si>
  <si>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</si>
  <si>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</si>
  <si>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</si>
  <si>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</si>
  <si>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</si>
  <si>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</si>
  <si>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</si>
  <si>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</si>
  <si>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</si>
  <si>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</si>
  <si>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</si>
  <si>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</si>
  <si>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</si>
  <si>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</si>
  <si>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</si>
  <si>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</si>
  <si>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</si>
  <si>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</si>
  <si>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</si>
  <si>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</si>
  <si>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</si>
  <si>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</si>
  <si>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</si>
  <si>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</si>
  <si>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</si>
  <si>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</si>
  <si>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</si>
  <si>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</si>
  <si>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</si>
  <si>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</si>
  <si>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</si>
  <si>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</si>
  <si>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</si>
  <si>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</si>
  <si>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</si>
  <si>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</si>
  <si>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</si>
  <si>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</si>
  <si>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</si>
  <si>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</si>
  <si>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</si>
  <si>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</si>
  <si>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</si>
  <si>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</si>
  <si>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</si>
  <si>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</si>
  <si>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</si>
  <si>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</si>
  <si>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</si>
  <si>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</si>
  <si>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</si>
  <si>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</si>
  <si>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</si>
  <si>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</si>
  <si>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</si>
  <si>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</si>
  <si>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</si>
  <si>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</si>
  <si>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</si>
  <si>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</si>
  <si>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</si>
  <si>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</si>
  <si>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</si>
  <si>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</si>
  <si>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</si>
  <si>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</si>
  <si>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</si>
  <si>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</si>
  <si>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</si>
  <si>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</si>
  <si>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</si>
  <si>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</si>
  <si>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</si>
  <si>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</si>
  <si>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</si>
  <si>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</si>
  <si>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</si>
  <si>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</si>
  <si>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</si>
  <si>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</si>
  <si>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</si>
  <si>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</si>
  <si>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</si>
  <si>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</si>
  <si>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</si>
  <si>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</si>
  <si>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</si>
  <si>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</si>
  <si>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</si>
  <si>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</si>
  <si>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</si>
  <si>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</si>
  <si>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</si>
  <si>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</si>
  <si>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</si>
  <si>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</si>
  <si>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</si>
  <si>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</si>
  <si>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</si>
  <si>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</si>
  <si>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</si>
  <si>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</si>
  <si>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</si>
  <si>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</si>
  <si>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</si>
  <si>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</si>
  <si>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</si>
  <si>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</si>
  <si>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</si>
  <si>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</si>
  <si>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</si>
  <si>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</si>
  <si>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</si>
  <si>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</si>
  <si>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</si>
  <si>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</si>
  <si>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</si>
  <si>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</si>
  <si>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</si>
  <si>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</si>
  <si>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</si>
  <si>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</si>
  <si>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</si>
  <si>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</si>
  <si>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</si>
  <si>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</si>
  <si>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</si>
  <si>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</si>
  <si>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</si>
  <si>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</si>
  <si>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</si>
  <si>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</si>
  <si>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</si>
  <si>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</si>
  <si>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</si>
  <si>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</si>
  <si>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</si>
  <si>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</si>
  <si>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</si>
  <si>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</si>
  <si>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</si>
  <si>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</si>
  <si>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</si>
  <si>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</si>
  <si>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</si>
  <si>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</si>
  <si>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</si>
  <si>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</si>
  <si>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</si>
  <si>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</si>
  <si>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</si>
  <si>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</si>
  <si>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</si>
  <si>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</si>
  <si>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</si>
  <si>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</si>
  <si>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</si>
  <si>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</si>
  <si>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</si>
  <si>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</si>
  <si>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</si>
  <si>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</si>
  <si>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</si>
  <si>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</si>
  <si>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</si>
  <si>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</si>
  <si>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</si>
  <si>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</si>
  <si>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</si>
  <si>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</si>
  <si>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</si>
  <si>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</si>
  <si>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</si>
  <si>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</si>
  <si>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</si>
  <si>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</si>
  <si>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</si>
  <si>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</si>
  <si>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</si>
  <si>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</si>
  <si>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</si>
  <si>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</si>
  <si>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</si>
  <si>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</si>
  <si>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</si>
  <si>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</si>
  <si>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</si>
  <si>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</si>
  <si>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</si>
  <si>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</si>
  <si>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</si>
  <si>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</si>
  <si>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</si>
  <si>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</si>
  <si>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</si>
  <si>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</si>
  <si>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</si>
  <si>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</si>
  <si>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</si>
  <si>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</si>
  <si>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</si>
  <si>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</si>
  <si>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</si>
  <si>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</si>
  <si>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</si>
  <si>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</si>
  <si>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</si>
  <si>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</si>
  <si>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</si>
  <si>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</si>
  <si>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</si>
  <si>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</si>
  <si>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</si>
  <si>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</si>
  <si>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</si>
  <si>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</si>
  <si>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</si>
  <si>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</si>
  <si>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</si>
  <si>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</si>
  <si>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</si>
  <si>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</si>
  <si>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</si>
  <si>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</si>
  <si>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</si>
  <si>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</si>
  <si>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</si>
  <si>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</si>
  <si>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</si>
  <si>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</si>
  <si>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</si>
  <si>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</si>
  <si>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</si>
  <si>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</si>
  <si>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</si>
  <si>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</si>
  <si>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</si>
  <si>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</si>
  <si>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</si>
  <si>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</si>
  <si>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</si>
  <si>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</si>
  <si>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</si>
  <si>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</si>
  <si>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</si>
  <si>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</si>
  <si>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</si>
  <si>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</si>
  <si>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</si>
  <si>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</si>
  <si>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</si>
  <si>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</si>
  <si>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</si>
  <si>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</si>
  <si>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</si>
  <si>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</si>
  <si>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</si>
  <si>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</si>
  <si>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</si>
  <si>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</si>
  <si>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</si>
  <si>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</si>
  <si>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</si>
  <si>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</si>
  <si>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</si>
  <si>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</si>
  <si>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</si>
  <si>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</si>
  <si>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</si>
  <si>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</si>
  <si>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</si>
  <si>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</si>
  <si>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</si>
  <si>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</si>
  <si>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</si>
  <si>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</si>
  <si>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</si>
  <si>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</si>
  <si>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</si>
  <si>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</si>
  <si>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</si>
  <si>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</si>
  <si>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</si>
  <si>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</si>
  <si>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</si>
  <si>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</si>
  <si>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</si>
  <si>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</si>
  <si>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</si>
  <si>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</si>
  <si>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</si>
  <si>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</si>
  <si>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</si>
  <si>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</si>
  <si>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</si>
  <si>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</si>
  <si>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</si>
  <si>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</si>
  <si>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</si>
  <si>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</si>
  <si>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</si>
  <si>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</si>
  <si>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</si>
  <si>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</si>
  <si>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</si>
  <si>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</si>
  <si>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</si>
  <si>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</si>
  <si>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</si>
  <si>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</si>
  <si>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</si>
  <si>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</si>
  <si>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</si>
  <si>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</si>
  <si>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</si>
  <si>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</si>
  <si>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</si>
  <si>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</si>
  <si>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</si>
  <si>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</si>
  <si>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</si>
  <si>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</si>
  <si>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</si>
  <si>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</si>
  <si>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</si>
  <si>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</si>
  <si>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</si>
  <si>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</si>
  <si>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</si>
  <si>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</si>
  <si>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</si>
  <si>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</si>
  <si>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</si>
  <si>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</si>
  <si>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</si>
  <si>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</si>
  <si>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</si>
  <si>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</si>
  <si>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</si>
  <si>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</si>
  <si>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</si>
  <si>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</si>
  <si>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</si>
  <si>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</si>
  <si>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</si>
  <si>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</si>
  <si>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</si>
  <si>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</si>
  <si>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</si>
  <si>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</si>
  <si>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</si>
  <si>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</si>
  <si>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</si>
  <si>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</si>
  <si>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</si>
  <si>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</si>
  <si>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</si>
  <si>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</si>
  <si>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</si>
  <si>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</si>
  <si>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</si>
  <si>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</si>
  <si>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</si>
  <si>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</si>
  <si>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</si>
  <si>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</si>
  <si>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</si>
  <si>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</si>
  <si>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</si>
  <si>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</si>
  <si>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</si>
  <si>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</si>
  <si>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</si>
  <si>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</si>
  <si>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</si>
  <si>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</si>
  <si>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</si>
  <si>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</si>
  <si>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</si>
  <si>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</si>
  <si>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</si>
  <si>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</si>
  <si>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</si>
  <si>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</si>
  <si>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</si>
  <si>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</si>
  <si>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</si>
  <si>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</si>
  <si>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</si>
  <si>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</si>
  <si>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</si>
  <si>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</si>
  <si>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</si>
  <si>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</si>
  <si>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</si>
  <si>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</si>
  <si>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</si>
  <si>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</si>
  <si>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</si>
  <si>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</si>
  <si>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</si>
  <si>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</si>
  <si>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</si>
  <si>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</si>
  <si>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</si>
  <si>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</si>
  <si>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</si>
  <si>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</si>
  <si>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</si>
  <si>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</si>
  <si>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</si>
  <si>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</si>
  <si>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</si>
  <si>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</si>
  <si>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</si>
  <si>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</si>
  <si>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</si>
  <si>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</si>
  <si>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</si>
  <si>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</si>
  <si>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</si>
  <si>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</si>
  <si>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</si>
  <si>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</si>
  <si>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</si>
  <si>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</si>
  <si>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</si>
  <si>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</si>
  <si>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</si>
  <si>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</si>
  <si>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</si>
  <si>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</si>
  <si>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</si>
  <si>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</si>
  <si>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</si>
  <si>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</si>
  <si>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</si>
  <si>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</si>
  <si>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</si>
  <si>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</si>
  <si>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</si>
  <si>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</si>
  <si>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</si>
  <si>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</si>
  <si>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</si>
  <si>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</si>
  <si>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</si>
  <si>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</si>
  <si>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</si>
  <si>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</si>
  <si>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</si>
  <si>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</si>
  <si>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</si>
  <si>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</si>
  <si>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</si>
  <si>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</si>
  <si>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</si>
  <si>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</si>
  <si>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</si>
  <si>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</si>
  <si>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</si>
  <si>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</si>
  <si>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</si>
  <si>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</si>
  <si>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</si>
  <si>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</si>
  <si>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</si>
  <si>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</si>
  <si>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</si>
  <si>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</si>
  <si>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</si>
  <si>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</si>
  <si>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</si>
  <si>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</si>
  <si>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</si>
  <si>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</si>
  <si>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</si>
  <si>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</si>
  <si>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</si>
  <si>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</si>
  <si>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</si>
  <si>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</si>
  <si>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</si>
  <si>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</si>
  <si>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</si>
  <si>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</si>
  <si>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</si>
  <si>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</si>
  <si>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</si>
  <si>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</si>
  <si>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</si>
  <si>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</si>
  <si>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</si>
  <si>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</si>
  <si>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</si>
  <si>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</si>
  <si>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</si>
  <si>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</si>
  <si>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</si>
  <si>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</si>
  <si>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</si>
  <si>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</si>
  <si>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</si>
  <si>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</si>
  <si>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</si>
  <si>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</si>
  <si>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</si>
  <si>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</si>
  <si>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</si>
  <si>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</si>
  <si>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</si>
  <si>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</si>
  <si>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</si>
  <si>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</si>
  <si>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</si>
  <si>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</si>
  <si>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</si>
  <si>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</si>
  <si>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</si>
  <si>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</si>
  <si>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</si>
  <si>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</si>
  <si>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</si>
  <si>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</si>
  <si>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</si>
  <si>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</si>
  <si>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</si>
  <si>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</si>
  <si>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</si>
  <si>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</si>
  <si>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</si>
  <si>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</si>
  <si>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</si>
  <si>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</si>
  <si>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</si>
  <si>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</si>
  <si>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</si>
  <si>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</si>
  <si>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</si>
  <si>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</si>
  <si>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</si>
  <si>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</si>
  <si>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</si>
  <si>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</si>
  <si>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</si>
  <si>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</si>
  <si>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</si>
  <si>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</si>
  <si>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</si>
  <si>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</si>
  <si>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</si>
  <si>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</si>
  <si>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</si>
  <si>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</si>
  <si>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</si>
  <si>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</si>
  <si>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</si>
  <si>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</si>
  <si>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</si>
  <si>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</si>
  <si>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</si>
  <si>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</si>
  <si>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</si>
  <si>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</si>
  <si>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</si>
  <si>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</si>
  <si>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</si>
  <si>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</si>
  <si>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</si>
  <si>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</si>
  <si>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</si>
  <si>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</si>
  <si>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</si>
  <si>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</si>
  <si>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</si>
  <si>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</si>
  <si>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</si>
  <si>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</si>
  <si>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</si>
  <si>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</si>
  <si>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</si>
  <si>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</si>
  <si>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</si>
  <si>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</si>
  <si>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</si>
  <si>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</si>
  <si>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</si>
  <si>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</si>
  <si>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</si>
  <si>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</si>
  <si>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</si>
  <si>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</si>
  <si>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</si>
  <si>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</si>
  <si>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</si>
  <si>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</si>
  <si>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</si>
  <si>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</si>
  <si>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</si>
  <si>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</si>
  <si>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</si>
  <si>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</si>
  <si>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</si>
  <si>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</si>
  <si>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</si>
  <si>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</si>
  <si>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</si>
  <si>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</si>
  <si>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</si>
  <si>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</si>
  <si>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</si>
  <si>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</si>
  <si>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</si>
  <si>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</si>
  <si>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</si>
  <si>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</si>
  <si>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</si>
  <si>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</si>
  <si>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</si>
  <si>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</si>
  <si>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</si>
  <si>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</si>
  <si>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</si>
  <si>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</si>
  <si>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</si>
  <si>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</si>
  <si>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</si>
  <si>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</si>
  <si>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</si>
  <si>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</si>
  <si>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</si>
  <si>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</si>
  <si>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</si>
  <si>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</si>
  <si>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</si>
  <si>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</si>
  <si>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</si>
  <si>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</si>
  <si>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</si>
  <si>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</si>
  <si>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</si>
  <si>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</si>
  <si>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</si>
  <si>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</si>
  <si>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</si>
  <si>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</si>
  <si>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</si>
  <si>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</si>
  <si>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</si>
  <si>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</si>
  <si>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</si>
  <si>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</si>
  <si>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</si>
  <si>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</si>
  <si>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</si>
  <si>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</si>
  <si>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</si>
  <si>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</si>
  <si>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</si>
  <si>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</si>
  <si>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</si>
  <si>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</si>
  <si>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</si>
  <si>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</si>
  <si>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</si>
  <si>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</si>
  <si>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</si>
  <si>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</si>
  <si>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</si>
  <si>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</si>
  <si>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</si>
  <si>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</si>
  <si>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</si>
  <si>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</si>
  <si>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</si>
  <si>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</si>
  <si>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</si>
  <si>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</si>
  <si>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</si>
  <si>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</si>
  <si>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</si>
  <si>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</si>
  <si>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</si>
  <si>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</si>
  <si>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</si>
  <si>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</si>
  <si>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</si>
  <si>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</si>
  <si>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</si>
  <si>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</si>
  <si>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</si>
  <si>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</si>
  <si>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</si>
  <si>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</si>
  <si>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</si>
  <si>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</si>
  <si>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</si>
  <si>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</si>
  <si>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</si>
  <si>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</si>
  <si>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</si>
  <si>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</si>
  <si>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</si>
  <si>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</si>
  <si>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</si>
  <si>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</si>
  <si>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</si>
  <si>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</si>
  <si>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</si>
  <si>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</si>
  <si>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</si>
  <si>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</si>
  <si>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</si>
  <si>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</si>
  <si>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</si>
  <si>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</si>
  <si>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</si>
  <si>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</si>
  <si>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</si>
  <si>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</si>
  <si>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</si>
  <si>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</si>
  <si>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</si>
  <si>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</si>
  <si>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</si>
  <si>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</si>
  <si>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</si>
  <si>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</si>
  <si>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</si>
  <si>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</si>
  <si>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</si>
  <si>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</si>
  <si>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</si>
  <si>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</si>
  <si>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</si>
  <si>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</si>
  <si>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</si>
  <si>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</si>
  <si>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</si>
  <si>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</si>
  <si>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</si>
  <si>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</si>
  <si>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</si>
  <si>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</si>
  <si>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</si>
  <si>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</si>
  <si>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</si>
  <si>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</si>
  <si>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</si>
  <si>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</si>
  <si>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</si>
  <si>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</si>
  <si>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</si>
  <si>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</si>
  <si>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</si>
  <si>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</si>
  <si>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</si>
  <si>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</si>
  <si>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</si>
  <si>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</si>
  <si>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</si>
  <si>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</si>
  <si>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</si>
  <si>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</si>
  <si>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</si>
  <si>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</si>
  <si>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</si>
  <si>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</si>
  <si>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</si>
  <si>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</si>
  <si>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</si>
  <si>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</si>
  <si>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</si>
  <si>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</si>
  <si>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</si>
  <si>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</si>
  <si>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</si>
  <si>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</si>
  <si>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</si>
  <si>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</si>
  <si>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</si>
  <si>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</si>
  <si>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</si>
  <si>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</si>
  <si>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</si>
  <si>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</si>
  <si>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</si>
  <si>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</si>
  <si>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</si>
  <si>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</si>
  <si>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</si>
  <si>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</si>
  <si>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</si>
  <si>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</si>
  <si>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</si>
  <si>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</si>
  <si>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</si>
  <si>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</si>
  <si>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</si>
  <si>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</si>
  <si>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</si>
  <si>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</si>
  <si>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</si>
  <si>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</si>
  <si>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</si>
  <si>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</si>
  <si>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</si>
  <si>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</si>
  <si>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</si>
  <si>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</si>
  <si>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</si>
  <si>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</si>
  <si>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</si>
  <si>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</si>
  <si>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</si>
  <si>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</si>
  <si>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</si>
  <si>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</si>
  <si>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</si>
  <si>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</si>
  <si>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</si>
  <si>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</si>
  <si>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</si>
  <si>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</si>
  <si>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</si>
  <si>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</si>
  <si>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</si>
  <si>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</si>
  <si>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</si>
  <si>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</si>
  <si>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</si>
  <si>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</si>
  <si>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</si>
  <si>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</si>
  <si>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</si>
  <si>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</si>
  <si>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</si>
  <si>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</si>
  <si>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</si>
  <si>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</si>
  <si>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</si>
  <si>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</si>
  <si>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</si>
  <si>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</si>
  <si>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</si>
  <si>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</si>
  <si>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</si>
  <si>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</si>
  <si>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</si>
  <si>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</si>
  <si>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</si>
  <si>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</si>
  <si>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</si>
  <si>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</si>
  <si>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</si>
  <si>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</si>
  <si>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</si>
  <si>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</si>
  <si>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</si>
  <si>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</si>
  <si>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</si>
  <si>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</si>
  <si>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</si>
  <si>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</si>
  <si>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</si>
  <si>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</si>
  <si>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</si>
  <si>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</si>
  <si>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</si>
  <si>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</si>
  <si>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</si>
  <si>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</si>
  <si>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</si>
  <si>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</si>
  <si>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</si>
  <si>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</si>
  <si>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</si>
  <si>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</si>
  <si>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</si>
  <si>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</si>
  <si>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</si>
  <si>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</si>
  <si>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</si>
  <si>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</si>
  <si>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</si>
  <si>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</si>
  <si>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</si>
  <si>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</si>
  <si>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</si>
  <si>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</si>
  <si>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</si>
  <si>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</si>
  <si>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</si>
  <si>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</si>
  <si>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</si>
  <si>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</si>
  <si>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</si>
  <si>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</si>
  <si>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</si>
  <si>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</si>
  <si>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</si>
  <si>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</si>
  <si>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</si>
  <si>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</si>
  <si>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</si>
  <si>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</si>
  <si>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</si>
  <si>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</si>
  <si>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</si>
  <si>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</si>
  <si>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</si>
  <si>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</si>
  <si>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</si>
  <si>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</si>
  <si>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</si>
  <si>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</si>
  <si>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</si>
  <si>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</si>
  <si>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</si>
  <si>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</si>
  <si>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</si>
  <si>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</si>
  <si>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</si>
  <si>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</si>
  <si>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</si>
  <si>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</si>
  <si>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</si>
  <si>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</si>
  <si>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</si>
  <si>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</si>
  <si>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</si>
  <si>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</si>
  <si>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</si>
  <si>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</si>
  <si>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</si>
  <si>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</si>
  <si>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</si>
  <si>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</si>
  <si>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</si>
  <si>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</si>
  <si>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</si>
  <si>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</si>
  <si>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</si>
  <si>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</si>
  <si>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</si>
  <si>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</si>
  <si>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</si>
  <si>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</si>
  <si>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</si>
  <si>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</si>
  <si>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</si>
  <si>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</si>
  <si>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</si>
  <si>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</si>
  <si>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</si>
  <si>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</si>
  <si>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</si>
  <si>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</si>
  <si>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</si>
  <si>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</si>
  <si>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</si>
  <si>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</si>
  <si>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</si>
  <si>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</si>
  <si>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</si>
  <si>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</si>
  <si>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</si>
  <si>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</si>
  <si>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</si>
  <si>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</si>
  <si>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</si>
  <si>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</si>
  <si>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</si>
  <si>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</si>
  <si>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</si>
  <si>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</si>
  <si>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</si>
  <si>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</si>
  <si>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</si>
  <si>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</si>
  <si>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</si>
  <si>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</si>
  <si>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</si>
  <si>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</si>
  <si>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</si>
  <si>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</si>
  <si>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</si>
  <si>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</si>
  <si>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</si>
  <si>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</si>
  <si>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</si>
  <si>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</si>
  <si>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</si>
  <si>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</si>
  <si>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</si>
  <si>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</si>
  <si>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</si>
  <si>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</si>
  <si>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</si>
  <si>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</si>
  <si>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</si>
  <si>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</si>
  <si>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</si>
  <si>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</si>
  <si>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</si>
  <si>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</si>
  <si>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</si>
  <si>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</si>
  <si>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</si>
  <si>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</si>
  <si>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</si>
  <si>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</si>
  <si>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</si>
  <si>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</si>
  <si>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</si>
  <si>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</si>
  <si>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</si>
  <si>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</si>
  <si>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</si>
  <si>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</si>
  <si>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</si>
  <si>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</si>
  <si>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</si>
  <si>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</si>
  <si>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</si>
  <si>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</si>
  <si>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</si>
  <si>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</si>
  <si>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</si>
  <si>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</si>
  <si>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</si>
  <si>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</si>
  <si>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</si>
  <si>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</si>
  <si>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</si>
  <si>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</si>
  <si>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</si>
  <si>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</si>
  <si>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</si>
  <si>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</si>
  <si>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</si>
  <si>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</si>
  <si>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</si>
  <si>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</si>
  <si>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</si>
  <si>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</si>
  <si>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</si>
  <si>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</si>
  <si>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</si>
  <si>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</si>
  <si>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</si>
  <si>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</si>
  <si>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</si>
  <si>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</si>
  <si>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</si>
  <si>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</si>
  <si>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</si>
  <si>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</si>
  <si>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</si>
  <si>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</si>
  <si>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</si>
  <si>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</si>
  <si>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</si>
  <si>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</si>
  <si>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</si>
  <si>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</si>
  <si>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</si>
  <si>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</si>
  <si>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</si>
  <si>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</si>
  <si>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</si>
  <si>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</si>
  <si>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</si>
  <si>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</si>
  <si>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</si>
  <si>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</si>
  <si>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</si>
  <si>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</si>
  <si>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</si>
  <si>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</si>
  <si>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</si>
  <si>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</si>
  <si>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</si>
  <si>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</si>
  <si>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</si>
  <si>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</si>
  <si>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</si>
  <si>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</si>
  <si>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</si>
  <si>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</si>
  <si>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</si>
  <si>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</si>
  <si>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</si>
  <si>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</si>
  <si>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</si>
  <si>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</si>
  <si>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</si>
  <si>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</si>
  <si>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</si>
  <si>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</si>
  <si>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</si>
  <si>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</si>
  <si>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</si>
  <si>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</si>
  <si>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</si>
  <si>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</si>
  <si>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</si>
  <si>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</si>
  <si>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</si>
  <si>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</si>
  <si>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</si>
  <si>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</si>
  <si>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</si>
  <si>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</si>
  <si>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</si>
  <si>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</si>
  <si>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</si>
  <si>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</si>
  <si>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</si>
  <si>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</si>
  <si>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</si>
  <si>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</si>
  <si>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</si>
  <si>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</si>
  <si>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</si>
  <si>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</si>
  <si>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</si>
  <si>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</si>
  <si>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</si>
  <si>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</si>
  <si>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</si>
  <si>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</si>
  <si>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</si>
  <si>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</si>
  <si>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</si>
  <si>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</si>
  <si>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</si>
  <si>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</si>
  <si>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</si>
  <si>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</si>
  <si>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</si>
  <si>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</si>
  <si>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</si>
  <si>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</si>
  <si>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</si>
  <si>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</si>
  <si>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</si>
  <si>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</si>
  <si>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</si>
  <si>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</si>
  <si>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</si>
  <si>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</si>
  <si>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</si>
  <si>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</si>
  <si>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</si>
  <si>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</si>
  <si>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</si>
  <si>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</si>
  <si>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</si>
  <si>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</si>
  <si>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</si>
  <si>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</si>
  <si>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</si>
  <si>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</si>
  <si>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</si>
  <si>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</si>
  <si>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</si>
  <si>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</si>
  <si>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</si>
  <si>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</si>
  <si>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</si>
  <si>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</si>
  <si>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</si>
  <si>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</si>
  <si>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</si>
  <si>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</si>
  <si>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</si>
  <si>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</si>
  <si>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</si>
  <si>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</si>
  <si>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</si>
  <si>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</si>
  <si>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</si>
  <si>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</si>
  <si>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</si>
  <si>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</si>
  <si>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</si>
  <si>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</si>
  <si>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</si>
  <si>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</si>
  <si>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</si>
  <si>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</si>
  <si>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</si>
  <si>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</si>
  <si>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</si>
  <si>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</si>
  <si>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</si>
  <si>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</si>
  <si>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</si>
  <si>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</si>
  <si>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</si>
  <si>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</si>
  <si>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</si>
  <si>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</si>
  <si>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</si>
  <si>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</si>
  <si>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</si>
  <si>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</si>
  <si>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</si>
  <si>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</si>
  <si>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</si>
  <si>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</si>
  <si>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</si>
  <si>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</si>
  <si>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</si>
  <si>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</si>
  <si>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</si>
  <si>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</si>
  <si>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</si>
  <si>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</si>
  <si>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</si>
  <si>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</si>
  <si>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</si>
  <si>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</si>
  <si>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</si>
  <si>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</si>
  <si>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</si>
  <si>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</si>
  <si>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</si>
  <si>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</si>
  <si>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</si>
  <si>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</si>
  <si>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</si>
  <si>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</si>
  <si>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</si>
  <si>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</si>
  <si>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</si>
  <si>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</si>
  <si>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</si>
  <si>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</si>
  <si>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</si>
  <si>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</si>
  <si>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</si>
  <si>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</si>
  <si>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</si>
  <si>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</si>
  <si>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</si>
  <si>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</si>
  <si>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</si>
  <si>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</si>
  <si>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</si>
  <si>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</si>
  <si>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</si>
  <si>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</si>
  <si>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</si>
  <si>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</si>
  <si>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</si>
  <si>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</si>
  <si>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</si>
  <si>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</si>
  <si>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</si>
  <si>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</si>
  <si>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</si>
  <si>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</si>
  <si>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</si>
  <si>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</si>
  <si>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</si>
  <si>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</si>
  <si>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</si>
  <si>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</si>
  <si>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</si>
  <si>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</si>
  <si>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</si>
  <si>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</si>
  <si>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</si>
  <si>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</si>
  <si>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</si>
  <si>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</si>
  <si>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</si>
  <si>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</si>
  <si>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</si>
  <si>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</si>
  <si>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</si>
  <si>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</si>
  <si>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</si>
  <si>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</si>
  <si>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</si>
  <si>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</si>
  <si>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</si>
  <si>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</si>
  <si>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</si>
  <si>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</si>
  <si>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</si>
  <si>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</si>
  <si>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</si>
  <si>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</si>
  <si>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</si>
  <si>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</si>
  <si>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</si>
  <si>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</si>
  <si>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</si>
  <si>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</si>
  <si>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</si>
  <si>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</si>
  <si>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</si>
  <si>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</si>
  <si>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</si>
  <si>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</si>
  <si>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</si>
  <si>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</si>
  <si>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</si>
  <si>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</si>
  <si>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</si>
  <si>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</si>
  <si>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</si>
  <si>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</si>
  <si>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</si>
  <si>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</si>
  <si>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</si>
  <si>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</si>
  <si>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</si>
  <si>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</si>
  <si>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</si>
  <si>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</si>
  <si>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</si>
  <si>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</si>
  <si>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</si>
  <si>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</si>
  <si>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</si>
  <si>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</si>
  <si>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</si>
  <si>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</si>
  <si>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</si>
  <si>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</si>
  <si>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</si>
  <si>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</si>
  <si>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</si>
  <si>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</si>
  <si>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</si>
  <si>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</si>
  <si>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</si>
  <si>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</si>
  <si>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</si>
  <si>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</si>
  <si>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</si>
  <si>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</si>
  <si>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</si>
  <si>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</si>
  <si>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</si>
  <si>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</si>
  <si>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</si>
  <si>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</si>
  <si>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</si>
  <si>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</si>
  <si>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</si>
  <si>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</si>
  <si>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</si>
  <si>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</si>
  <si>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</si>
  <si>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</si>
  <si>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</si>
  <si>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</si>
  <si>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</si>
  <si>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</si>
  <si>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</si>
  <si>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</si>
  <si>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</si>
  <si>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</si>
  <si>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</si>
  <si>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</si>
  <si>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ryq0955</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</si>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</sst>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312.66084328703437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45975.60926921296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45975.60926921296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45975.60926921296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45975.60926921296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45975.60926921296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45975.60926921296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45975.60926921296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45975.60926921296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45975.60926921296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45975.60926921296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45975.60926921296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45975.60926921296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45975.60926921296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45975.60926921296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45975.60926921296</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45975.60926921296</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45975.60926921296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45975.60926921296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45975.60926921296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45975.60926921296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45975.60926921296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45975.60926921296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45975.60926921296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45975.60926921296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45975.60926921296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45975.60926921296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45975.60926921296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45975.60926921296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45975.60926921296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45975.60926921296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45975.60926921296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45975.60926921296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45975.60926921296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45975.60926921296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45975.60926921296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45975.60926921296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45975.60926921296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45975.60926921296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45975.60926921296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45975.60926921296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45975.60926921296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45975.60926921296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45975.60926921296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45975.60926921296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45975.60926921296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45975.60926921296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45975.60926921296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45975.60926921296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45975.60926921296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45975.60926921296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45975.60926921296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45975.60926921296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45975.60926921296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45975.60926921296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45975.60926921296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45975.60926921296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45975.60926921296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45975.60926921296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45975.60926921296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45975.60926921296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45975.60926921296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45975.60926921296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45975.60926921296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45975.60926921296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45975.60926921296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45975.60926921296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45975.60926921296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45975.60926921296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45975.60926921296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45975.60926921296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45975.60926921296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45975.60926921296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45975.60926921296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45975.60926921296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45975.60926921296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45975.60926921296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45975.60926921296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45975.60926921296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45975.60926921296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45975.60926921296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45975.60926921296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45975.60926921296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45975.60926921296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45975.60926921296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45975.60926921296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45975.60926921296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45975.60926921296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45975.60926921296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45975.60926921296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45975.60926921296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45975.60926921296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45975.60926921296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45975.60926921296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45975.60926921296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45975.60926921296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45975.60926921296</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150.60943124999903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1.0029844907403458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45975.60926921296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45975.60926921296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39107</v>
      </c>
      <c r="E7" s="103"/>
      <c r="F7" s="104"/>
      <c r="G7" s="105">
        <f ca="1">IFERROR(NOW()-F7,"-")</f>
        <v>45975.60926921296</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45975.60926921296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45975.60926921296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45975.60926921296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45975.60926921296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45975.60926921296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45975.60926921296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45975.60926921296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45975.60926921296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45975.60926921296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45975.60926921296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45975.60926921296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45975.60926921296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45975.60926921296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45975.60926921296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45975.60926921296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45975.60926921296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45975.60926921296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45975.60926921296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45975.60926921296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45975.60926921296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45975.60926921296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45975.60926921296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45975.60926921296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45975.60926921296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45975.60926921296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45975.60926921296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45975.60926921296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45975.60926921296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45975.60926921296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45975.60926921296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45975.60926921296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45975.60926921296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45975.60926921296</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45975.60926921296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45975.60926921296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45975.60926921296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45975.60926921296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45975.60926921296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45975.60926921296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45975.60926921296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45975.60926921296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45975.60926921296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45975.60926921296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45975.60926921296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45975.60926921296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45975.60926921296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45975.60926921296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45975.60926921296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45975.60926921296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45975.60926921296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45975.60926921296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45975.60926921296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45975.60926921296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45975.60926921296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45975.60926921296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45975.60926921296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45975.60926921296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45975.60926921296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45975.60926921296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45975.60926921296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45975.60926921296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45975.60926921296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45975.60926921296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45975.60926921296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45975.60926921296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45975.60926921296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45975.60926921296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45975.60926921296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45975.60926921296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45975.60926921296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45975.60926921296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45975.60926921296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45975.60926921296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45975.60926921296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45975.60926921296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45975.60926921296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45975.60926921296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45975.60926921296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45975.60926921296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45975.60926921296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45975.60926921296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45975.60926921296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45975.60926921296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45975.60926921296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45975.60926921296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45975.60926921296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45975.60926921296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45975.60926921296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45975.60926921296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45975.60926921296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45975.60926921296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45975.60926921296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45975.60926921296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45975.60926921296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45975.60926921296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45975.60926921296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45975.60926921296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45975.60926921296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45975.60926921296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45975.60926921296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45975.60926921296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45975.60926921296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45975.60926921296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45975.60926921296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45975.60926921296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45975.60926921296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45975.60926921296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45975.60926921296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45975.60926921296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45975.60926921296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45975.60926921296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45975.60926921296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45975.60926921296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45975.60926921296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45975.60926921296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45975.60926921296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45975.60926921296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45975.60926921296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45975.60926921296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45975.60926921296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45975.60926921296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45975.60926921296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45975.60926921296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45975.60926921296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45975.60926921296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45975.60926921296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45975.60926921296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45975.60926921296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45975.60926921296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45975.60926921296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45975.60926921296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45975.60926921296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45975.60926921296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45975.60926921296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45975.60926921296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45975.60926921296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45975.60926921296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45975.60926921296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45975.60926921296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45975.60926921296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45975.60926921296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45975.60926921296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45975.60926921296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45975.60926921296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45975.60926921296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45975.60926921296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45975.60926921296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45975.60926921296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45975.60926921296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45975.60926921296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45975.60926921296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45975.60926921296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45975.60926921296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45975.60926921296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45975.60926921296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45975.60926921296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45975.60926921296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45975.60926921296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45975.60926921296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45975.60926921296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45975.60926921296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45975.60926921296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45975.60926921296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45975.60926921296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45975.60926921296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45975.60926921296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45975.60926921296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45975.60926921296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45975.60926921296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45975.60926921296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45975.60926921296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45975.60926921296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45975.60926921296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45975.60926921296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45975.60926921296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45975.60926921296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45975.60926921296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45975.60926921296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45975.60926921296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45975.60926921296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45975.60926921296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45975.60926921296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45975.60926921296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45975.60926921296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45975.60926921296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45975.60926921296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45975.60926921296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45975.60926921296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45975.60926921296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45975.60926921296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45975.60926921296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45975.60926921296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45975.60926921296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45975.60926921296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45975.60926921296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45975.60926921296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45975.60926921296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45975.60926921296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45975.60926921296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45975.60926921296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45975.60926921296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45975.60926921296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45975.60926921296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45975.60926921296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45975.60926921296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45975.60926921296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45975.60926921296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45975.60926921296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45975.60926921296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45975.60926921296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45975.60926921296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45975.60926921296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45975.60926921296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45975.60926921296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45975.60926921296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45975.60926921296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45975.60926921296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45975.60926921296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45975.60926921296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45975.60926921296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45975.60926921296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45975.60926921296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45975.60926921296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45975.60926921296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45975.60926921296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45975.60926921296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45975.60926921296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45975.60926921296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45975.60926921296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45975.60926921296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45975.60926921296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45975.60926921296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45975.60926921296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45975.60926921296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45975.60926921296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45975.60926921296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45975.60926921296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45975.60926921296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45975.60926921296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45975.60926921296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45975.60926921296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45975.60926921296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45975.60926921296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45975.60926921296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45975.60926921296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45975.60926921296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45975.60926921296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45975.60926921296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45975.60926921296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45975.60926921296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45975.60926921296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45975.60926921296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45975.60926921296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45975.60926921296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45975.60926921296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45975.60926921296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45975.60926921296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45975.60926921296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45975.60926921296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45975.60926921296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45975.60926921296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45975.60926921296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45975.60926921296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45975.60926921296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45975.60926921296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45975.60926921296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45975.60926921296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45975.60926921296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45975.60926921296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45975.60926921296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45975.60926921296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45975.60926921296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45975.60926921296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45975.60926921296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45975.60926921296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45975.60926921296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45975.60926921296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45975.60926921296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45975.60926921296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45975.60926921296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45975.60926921296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45975.60926921296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45975.60926921296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45975.60926921296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45975.60926921296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45975.60926921296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45975.60926921296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45975.60926921296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45975.60926921296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45975.60926921296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45975.60926921296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45975.60926921296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45975.60926921296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45975.60926921296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45975.60926921296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45975.60926921296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45975.60926921296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45975.60926921296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45975.60926921296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45975.60926921296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45975.60926921296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45975.60926921296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45975.60926921296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45975.60926921296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45975.60926921296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45975.60926921296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45975.60926921296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45975.60926921296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45975.60926921296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45975.60926921296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45975.60926921296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45975.60926921296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45975.60926921296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45975.60926921296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45975.60926921296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45975.60926921296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45975.60926921296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45975.60926921296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45975.60926921296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45975.60926921296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45975.60926921296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45975.60926921296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45975.60926921296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45975.60926921296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45975.60926921296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45975.60926921296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45975.60926921296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45975.60926921296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45975.60926921296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45975.60926921296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45975.60926921296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45975.60926921296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45975.60926921296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45975.60926921296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45975.60926921296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45975.60926921296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45975.60926921296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45975.60926921296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45975.60926921296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45975.60926921296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45975.60926921296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45975.60926921296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45975.60926921296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45975.60926921296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45975.60926921296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45975.60926921296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45975.60926921296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45975.60926921296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45975.60926921296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45975.60926921296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45975.60926921296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45975.60926921296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45975.60926921296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45975.60926921296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45975.60926921296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45975.60926921296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45975.60926921296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45975.60926921296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45975.60926921296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45975.60926921296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45975.60926921296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45975.60926921296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45975.60926921296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45975.60926921296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45975.60926921296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45975.60926921296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45975.60926921296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45975.60926921296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45975.60926921296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45975.60926921296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45975.60926921296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45975.60926921296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45975.60926921296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45975.60926921296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45975.60926921296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45975.60926921296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45975.60926921296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45975.60926921296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45975.60926921296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45975.60926921296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45975.60926921296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45975.60926921296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45975.60926921296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45975.60926921296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45975.60926921296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45975.60926921296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45975.60926921296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45975.60926921296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45975.60926921296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45975.60926921296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45975.60926921296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45975.60926921296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45975.60926921296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45975.60926921296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45975.60926921296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45975.60926921296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45975.60926921296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45975.60926921296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45975.60926921296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45975.60926921296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45975.60926921296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45975.60926921296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45975.60926921296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45975.60926921296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45975.60926921296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45975.60926921296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45975.60926921296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45975.60926921296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45975.60926921296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45975.60926921296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45975.60926921296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45975.60926921296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45975.60926921296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45975.60926921296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45975.60926921296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45975.60926921296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45975.60926921296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45975.60926921296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45975.60926921296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45975.60926921296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45975.60926921296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45975.60926921296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45975.60926921296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45975.60926921296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45975.60926921296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45975.60926921296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45975.60926921296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45975.60926921296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45975.60926921296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45975.60926921296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45975.60926921296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45975.60926921296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45975.60926921296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45975.60926921296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45975.60926921296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45975.60926921296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45975.60926921296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45975.60926921296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45975.60926921296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45975.60926921296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45975.60926921296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45975.60926921296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45975.60926921296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45975.60926921296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45975.60926921296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45975.60926921296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45975.60926921296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45975.60926921296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45975.60926921296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45975.60926921296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45975.60926921296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45975.60926921296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45975.60926921296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45975.60926921296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45975.60926921296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45975.60926921296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45975.60926921296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45975.60926921296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45975.60926921296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45975.60926921296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45975.60926921296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45975.60926921296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45975.60926921296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45975.60926921296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45975.60926921296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45975.60926921296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45975.60926921296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45975.60926921296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45975.60926921296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45975.60926921296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45975.60926921296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45975.60926921296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45975.60926921296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45975.60926921296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45975.60926921296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45975.60926921296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45975.60926921296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45975.60926921296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45975.60926921296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45975.60926921296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45975.60926921296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45975.60926921296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45975.60926921296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45975.60926921296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45975.60926921296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45975.60926921296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45975.60926921296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45975.60926921296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45975.60926921296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45975.60926921296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45975.60926921296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45975.60926921296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45975.60926921296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45975.60926921296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45975.60926921296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45975.60926921296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45975.60926921296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45975.60926921296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45975.60926921296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45975.60926921296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45975.60926921296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45975.60926921296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45975.60926921296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45975.60926921296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45975.60926921296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45975.60926921296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45975.60926921296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45975.60926921296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45975.60926921296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45975.60926921296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45975.60926921296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45975.60926921296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45975.60926921296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45975.60926921296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45975.60926921296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45975.60926921296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45975.60926921296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45975.60926921296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45975.60926921296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45975.60926921296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45975.60926921296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45975.60926921296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45975.60926921296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45975.60926921296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45975.60926921296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45975.60926921296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45975.60926921296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45975.60926921296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45975.60926921296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45975.60926921296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45975.60926921296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45975.60926921296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45975.60926921296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45975.60926921296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45975.60926921296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45975.60926921296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45975.60926921296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45975.60926921296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45975.60926921296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45975.60926921296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45975.60926921296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45975.60926921296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45975.60926921296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45975.60926921296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45975.60926921296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45975.60926921296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45975.60926921296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45975.60926921296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45975.60926921296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45975.60926921296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45975.60926921296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45975.60926921296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45975.60926921296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45975.60926921296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45975.60926921296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45975.60926921296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45975.60926921296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45975.60926921296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45975.60926921296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45975.60926921296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45975.60926921296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45975.60926921296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45975.60926921296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45975.60926921296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45975.60926921296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45975.60926921296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45975.60926921296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45975.60926921296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45975.60926921296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45975.60926921296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45975.60926921296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45975.60926921296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45975.60926921296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45975.60926921296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45975.60926921296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45975.60926921296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45975.60926921296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45975.60926921296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45975.60926921296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45975.60926921296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45975.60926921296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45975.60926921296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45975.60926921296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45975.60926921296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45975.60926921296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45975.60926921296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45975.60926921296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45975.60926921296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45975.60926921296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45975.60926921296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45975.60926921296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45975.60926921296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45975.60926921296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45975.60926921296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45975.60926921296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45975.60926921296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45975.60926921296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45975.60926921296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45975.60926921296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45975.60926921296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45975.60926921296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45975.60926921296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45975.60926921296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45975.60926921296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45975.60926921296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45975.60926921296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45975.60926921296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45975.60926921296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45975.60926921296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45975.60926921296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45975.60926921296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45975.60926921296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45975.60926921296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45975.60926921296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45975.60926921296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45975.60926921296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45975.60926921296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45975.60926921296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45975.60926921296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45975.60926921296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45975.60926921296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45975.60926921296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45975.60926921296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45975.60926921296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45975.60926921296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45975.60926921296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45975.60926921296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45975.60926921296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45975.60926921296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45975.60926921296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45975.60926921296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45975.60926921296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45975.60926921296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45975.60926921296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45975.60926921296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45975.60926921296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45975.60926921296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45975.60926921296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45975.60926921296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45975.60926921296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45975.60926921296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45975.60926921296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45975.60926921296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45975.60926921296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45975.60926921296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45975.60926921296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45975.60926921296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45975.60926921296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45975.60926921296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45975.60926921296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45975.60926921296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45975.60926921296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45975.60926921296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45975.60926921296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45975.60926921296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45975.60926921296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45975.60926921296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45975.60926921296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45975.60926921296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45975.60926921296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45975.60926921296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45975.60926921296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45975.60926921296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45975.60926921296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45975.60926921296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45975.60926921296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45975.60926921296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45975.60926921296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45975.60926921296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45975.60926921296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45975.60926921296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45975.60926921296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45975.60926921296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45975.60926921296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45975.60926921296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45975.60926921296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45975.60926921296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45975.60926921296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45975.60926921296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45975.60926921296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45975.60926921296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45975.60926921296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45975.60926921296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45975.60926921296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45975.60926921296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45975.60926921296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45975.60926921296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45975.60926921296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45975.60926921296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45975.60926921296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45975.60926921296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45975.60926921296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45975.60926921296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45975.60926921296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45975.60926921296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45975.60926921296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45975.60926921296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45975.60926921296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45975.60926921296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45975.60926921296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45975.60926921296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45975.60926921296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45975.60926921296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45975.60926921296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45975.60926921296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45975.60926921296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45975.60926921296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45975.60926921296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45975.60926921296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45975.60926921296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45975.60926921296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45975.60926921296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45975.60926921296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45975.60926921296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45975.60926921296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45975.60926921296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45975.60926921296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45975.60926921296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45975.60926921296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45975.60926921296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45975.60926921296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45975.60926921296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45975.60926921296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45975.60926921296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45975.60926921296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45975.60926921296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45975.60926921296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45975.60926921296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45975.60926921296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45975.60926921296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45975.60926921296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45975.60926921296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45975.60926921296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45975.60926921296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45975.60926921296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45975.60926921296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45975.60926921296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45975.60926921296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45975.60926921296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45975.60926921296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45975.60926921296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45975.60926921296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45975.60926921296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45975.60926921296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45975.60926921296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45975.60926921296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45975.60926921296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45975.60926921296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45975.60926921296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45975.60926921296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45975.60926921296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45975.60926921296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45975.60926921296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45975.60926921296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45975.60926921296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45975.60926921296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45975.60926921296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45975.60926921296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45975.60926921296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45975.60926921296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45975.60926921296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45975.60926921296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45975.60926921296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45975.60926921296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45975.60926921296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45975.60926921296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45975.60926921296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45975.60926921296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45975.60926921296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45975.60926921296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45975.60926921296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45975.60926921296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45975.60926921296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45975.60926921296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45975.60926921296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45975.60926921296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45975.60926921296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45975.60926921296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45975.60926921296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45975.60926921296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45975.60926921296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45975.60926921296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45975.60926921296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45975.60926921296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45975.60926921296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45975.60926921296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45975.60926921296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45975.60926921296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45975.60926921296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45975.60926921296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45975.60926921296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45975.60926921296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45975.60926921296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45975.60926921296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45975.60926921296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45975.60926921296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45975.60926921296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45975.60926921296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45975.60926921296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45975.60926921296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45975.60926921296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45975.60926921296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45975.60926921296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45975.60926921296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45975.60926921296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45975.60926921296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45975.60926921296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45975.60926921296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45975.60926921296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45975.60926921296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45975.60926921296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45975.60926921296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45975.60926921296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45975.60926921296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45975.60926921296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45975.60926921296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45975.60926921296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45975.60926921296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45975.60926921296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45975.60926921296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45975.60926921296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45975.60926921296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45975.60926921296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45975.60926921296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45975.60926921296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45975.60926921296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45975.60926921296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45975.60926921296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45975.60926921296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45975.60926921296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45975.60926921296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45975.60926921296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45975.60926921296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45975.60926921296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45975.60926921296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45975.60926921296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45975.60926921296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45975.60926921296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45975.60926921296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45975.60926921296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45975.60926921296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45975.60926921296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45975.60926921296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45975.60926921296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45975.60926921296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45975.60926921296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45975.60926921296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45975.60926921296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45975.60926921296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45975.60926921296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45975.60926921296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45975.60926921296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45975.60926921296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45975.60926921296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45975.60926921296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45975.60926921296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45975.60926921296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45975.60926921296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45975.60926921296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45975.60926921296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45975.60926921296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45975.60926921296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45975.60926921296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45975.60926921296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45975.60926921296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45975.60926921296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45975.60926921296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45975.60926921296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45975.60926921296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45975.60926921296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45975.60926921296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45975.60926921296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45975.60926921296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45975.60926921296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45975.60926921296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45975.60926921296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45975.60926921296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45975.60926921296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45975.60926921296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45975.60926921296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45975.60926921296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45975.60926921296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45975.60926921296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45975.60926921296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45975.60926921296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45975.60926921296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45975.60926921296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45975.60926921296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45975.60926921296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45975.60926921296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45975.60926921296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45975.60926921296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45975.60926921296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45975.60926921296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45975.60926921296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45975.60926921296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45975.60926921296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45975.60926921296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45975.60926921296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45975.60926921296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45975.60926921296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45975.60926921296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45975.60926921296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45975.60926921296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45975.60926921296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45975.60926921296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45975.60926921296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45975.60926921296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45975.60926921296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45975.60926921296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45975.60926921296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45975.60926921296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45975.60926921296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45975.60926921296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45975.60926921296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45975.60926921296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45975.60926921296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45975.60926921296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45975.60926921296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45975.60926921296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45975.60926921296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45975.60926921296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45975.60926921296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45975.60926921296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45975.60926921296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45975.60926921296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45975.60926921296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45975.60926921296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45975.60926921296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45975.60926921296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45975.60926921296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45975.60926921296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45975.60926921296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45975.60926921296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45975.60926921296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45975.60926921296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45975.60926921296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45975.60926921296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45975.60926921296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45975.60926921296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45975.60926921296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45975.60926921296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45975.60926921296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45975.60926921296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45975.60926921296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45975.60926921296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45975.60926921296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45975.60926921296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45975.60926921296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45975.60926921296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45975.60926921296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45975.60926921296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45975.60926921296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45975.60926921296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45975.60926921296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45975.60926921296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45975.60926921296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45975.60926921296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45975.60926921296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45975.60926921296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45975.60926921296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45975.60926921296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45975.60926921296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45975.60926921296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45975.60926921296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45975.60926921296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45975.60926921296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45975.60926921296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45975.60926921296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45975.60926921296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45975.60926921296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45975.60926921296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45975.60926921296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45975.60926921296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45975.60926921296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45975.60926921296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45975.60926921296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45975.60926921296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45975.60926921296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45975.60926921296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45975.60926921296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45975.60926921296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45975.60926921296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45975.60926921296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45975.60926921296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45975.60926921296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45975.60926921296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45975.60926921296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45975.60926921296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45975.60926921296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45975.60926921296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45975.60926921296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45975.60926921296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45975.60926921296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45975.60926921296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45975.60926921296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45975.60926921296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45975.60926921296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45975.60926921296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45975.60926921296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45975.60926921296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45975.60926921296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45975.60926921296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45975.60926921296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45975.60926921296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45975.60926921296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45975.60926921296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45975.60926921296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45975.60926921296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45975.60926921296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45975.60926921296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45975.60926921296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45975.60926921296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45975.60926921296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45975.60926921296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45975.60926921296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45975.60926921296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45975.60926921296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45975.60926921296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45975.60926921296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45975.60926921296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45975.60926921296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45975.60926921296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45975.60926921296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45975.60926921296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45975.60926921296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45975.60926921296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45975.60926921296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45975.60926921296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45975.60926921296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45975.60926921296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45975.60926921296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45975.60926921296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45975.60926921296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45975.60926921296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45975.60926921296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45975.60926921296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45975.60926921296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45975.60926921296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45975.60926921296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45975.60926921296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45975.60926921296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45975.60926921296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45975.60926921296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45975.60926921296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45975.60926921296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45975.60926921296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45975.60926921296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45975.60926921296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45975.60926921296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45975.60926921296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45975.60926921296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45975.60926921296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45975.60926921296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45975.60926921296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45975.60926921296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45975.60926921296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45975.60926921296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45975.60926921296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45975.60926921296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45975.60926921296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45975.60926921296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45975.60926921296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45975.60926921296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45975.60926921296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45975.60926921296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45975.60926921296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45975.60926921296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45975.60926921296</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272.12855162036431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34214</v>
      </c>
      <c r="E3" s="95" t="s">
        <v>39021</v>
      </c>
      <c r="F3" s="96">
        <v>45975.593645833331</v>
      </c>
      <c r="G3" s="97">
        <f ca="1">IFERROR(NOW()-F3,"")</f>
        <v>1.5623379629687406E-2</v>
      </c>
      <c r="H3" s="96">
        <v>45975.575590277775</v>
      </c>
      <c r="I3" s="135" t="str">
        <f>IFERROR(VLOOKUP(D3,DB!A:F,6,0),"")</f>
        <v>SCECO</v>
      </c>
      <c r="J3" s="135" t="str">
        <f>IFERROR(VLOOKUP(D3,DB!A:G,7,0),"")</f>
        <v>Good</v>
      </c>
      <c r="K3" s="98" t="s">
        <v>39111</v>
      </c>
      <c r="L3" s="92" t="str">
        <f>IFERROR(VLOOKUP(D3,DB!A:I,9,0),"")</f>
        <v>Latis</v>
      </c>
    </row>
    <row r="4" spans="1:16" ht="15" customHeight="1">
      <c r="A4" s="135"/>
      <c r="B4" s="135" t="str">
        <f>IFERROR(VLOOKUP(D4,DB!A:K,11,0),"")</f>
        <v/>
      </c>
      <c r="C4" s="94"/>
      <c r="D4" s="92"/>
      <c r="E4" s="95"/>
      <c r="F4" s="96"/>
      <c r="G4" s="97">
        <f ca="1">IFERROR(NOW()-F4,"")</f>
        <v>45975.60926921296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45975.60926921296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45975.60926921296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45975.60926921296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45975.60926921296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45975.60926921296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45975.60926921296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45975.60926921296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45975.60926921296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45975.60926921296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45975.60926921296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45975.60926921296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45975.60926921296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45975.60926921296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45975.60926921296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45975.60926921296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45975.60926921296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45975.60926921296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45975.60926921296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45975.60926921296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45975.60926921296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45975.60926921296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45975.60926921296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45975.60926921296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45975.60926921296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45975.60926921296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45975.60926921296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45975.60926921296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45975.60926921296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45975.60926921296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45975.60926921296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45975.60926921296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45975.60926921296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45975.60926921296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45975.60926921296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45975.60926921296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45975.60926921296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45975.60926921296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45975.60926921296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45975.60926921296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45975.60926921296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45975.60926921296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45975.60926921296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45975.60926921296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45975.60926921296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45975.60926921296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45975.60926921296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45975.60926921296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45975.60926921296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A9" sqref="A9:X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83.777209027772187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49.420391898143862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26.948158101848094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33090</v>
      </c>
      <c r="E6" s="124" t="s">
        <v>39021</v>
      </c>
      <c r="F6" s="158">
        <v>45975.587025462963</v>
      </c>
      <c r="G6" s="126">
        <f t="shared" ref="G6:G66" ca="1" si="2">IFERROR(NOW()-F6,"")</f>
        <v>2.22437499978696E-2</v>
      </c>
      <c r="H6" s="125">
        <v>45975.58121527778</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4"/>
      <c r="G7" s="126">
        <f t="shared" ca="1" si="2"/>
        <v>45975.60926921296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45975.60926921296</v>
      </c>
      <c r="H8" s="125"/>
      <c r="I8" s="124" t="str">
        <f>IFERROR(VLOOKUP(D8,DB!A:F,6,0),"")</f>
        <v/>
      </c>
      <c r="J8" s="124" t="str">
        <f>IFERROR(VLOOKUP(D8,DB!A:G,7,0),"")</f>
        <v/>
      </c>
      <c r="K8" s="124"/>
      <c r="L8" s="124" t="str">
        <f>IFERROR(VLOOKUP(D8,DB!A:I,9,0),"")</f>
        <v/>
      </c>
    </row>
    <row r="9" spans="1:13">
      <c r="A9" s="159"/>
      <c r="B9" s="159" t="str">
        <f>IFERROR(VLOOKUP(D9,DB!A:K,11,0),"")</f>
        <v/>
      </c>
      <c r="C9" s="159"/>
      <c r="D9" s="159"/>
      <c r="E9" s="159"/>
      <c r="F9" s="160"/>
      <c r="G9" s="161">
        <f ca="1">IFERROR(NOW()-F9,"")</f>
        <v>45975.60926921296</v>
      </c>
      <c r="H9" s="160"/>
      <c r="I9" s="159" t="str">
        <f>IFERROR(VLOOKUP(D9,DB!A:F,6,0),"")</f>
        <v/>
      </c>
      <c r="J9" s="159" t="str">
        <f>IFERROR(VLOOKUP(D9,DB!A:G,7,0),"")</f>
        <v/>
      </c>
      <c r="K9" s="159"/>
      <c r="L9" s="159" t="str">
        <f>IFERROR(VLOOKUP(D9,DB!A:I,9,0),"")</f>
        <v/>
      </c>
    </row>
    <row r="10" spans="1:13">
      <c r="A10" s="124"/>
      <c r="B10" s="124" t="str">
        <f>IFERROR(VLOOKUP(D10,DB!A:K,11,0),"")</f>
        <v/>
      </c>
      <c r="C10" s="124"/>
      <c r="D10" s="124"/>
      <c r="E10" s="124"/>
      <c r="F10" s="124"/>
      <c r="G10" s="126">
        <f t="shared" ca="1" si="2"/>
        <v>45975.60926921296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45975.60926921296</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45975.60926921296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45975.60926921296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45975.60926921296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45975.60926921296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45975.60926921296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45975.60926921296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45975.60926921296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45975.60926921296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45975.60926921296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45975.60926921296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45975.60926921296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45975.60926921296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45975.60926921296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45975.60926921296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45975.60926921296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45975.60926921296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45975.60926921296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45975.60926921296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45975.60926921296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45975.60926921296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45975.60926921296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45975.60926921296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45975.60926921296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45975.60926921296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45975.60926921296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45975.60926921296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45975.60926921296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45975.60926921296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45975.60926921296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45975.60926921296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45975.60926921296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45975.60926921296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45975.60926921296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45975.60926921296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45975.60926921296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45975.60926921296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45975.60926921296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45975.60926921296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45975.60926921296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45975.60926921296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45975.60926921296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45975.60926921296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45975.60926921296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45975.60926921296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45975.60926921296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45975.60926921296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45975.60926921296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45975.60926921296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45975.60926921296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45975.60926921296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45975.60926921296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45975.60926921296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45975.60926921296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45975.60926921296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45975.60926921296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45975.60926921296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45975.60926921296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45975.60926921296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45975.60926921296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45975.60926921296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45975.60926921296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45975.60926921296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45975.60926921296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45975.60926921296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45975.60926921296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45975.60926921296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45975.60926921296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45975.60926921296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45975.60926921296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45975.60926921296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45975.60926921296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45975.60926921296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45975.60926921296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45975.60926921296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45975.60926921296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45975.60926921296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45975.60926921296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45975.60926921296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45975.60926921296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45975.60926921296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45975.60926921296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45975.60926921296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45975.60926921296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45975.60926921296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45975.60926921296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45975.60926921296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45975.60926921296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45975.60926921296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45975.60926921296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45975.60926921296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45975.60926921296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45975.60926921296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45975.60926921296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45975.60926921296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45975.60926921296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45975.60926921296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45975.60926921296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45975.60926921296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45975.60926921296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45975.60926921296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45975.60926921296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45975.60926921296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45975.60926921296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45975.60926921296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45975.60926921296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45975.60926921296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45975.60926921296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45975.60926921296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45975.60926921296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45975.60926921296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45975.60926921296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45975.60926921296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45975.60926921296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45975.60926921296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45975.60926921296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45975.60926921296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45975.60926921296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45975.60926921296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45975.60926921296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45975.60926921296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45975.60926921296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45975.60926921296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45975.60926921296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45975.60926921296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45975.60926921296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45975.60926921296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45975.60926921296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45975.60926921296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45975.60926921296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45975.60926921296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45975.60926921296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45975.60926921296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45975.60926921296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45975.60926921296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45975.60926921296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45975.60926921296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45975.60926921296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45975.60926921296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45975.60926921296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45975.60926921296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45975.60926921296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45975.60926921296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45975.60926921296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45975.60926921296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45975.60926921296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45975.60926921296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45975.60926921296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45975.60926921296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45975.60926921296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45975.60926921296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45975.60926921296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45975.60926921296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45975.60926921296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45975.60926921296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45975.60926921296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45975.60926921296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45975.60926921296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45975.60926921296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45975.60926921296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45975.60926921296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45975.60926921296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45975.60926921296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45975.60926921296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45975.60926921296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45975.60926921296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45975.60926921296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45975.60926921296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45975.60926921296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45975.60926921296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45975.60926921296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45975.60926921296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45975.60926921296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45975.60926921296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45975.60926921296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45975.60926921296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45975.60926921296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45975.60926921296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45975.60926921296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45975.60926921296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45975.60926921296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45975.60926921296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45975.60926921296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45975.60926921296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45975.60926921296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45975.60926921296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45975.60926921296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45975.60926921296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45975.60926921296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45975.60926921296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45975.60926921296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45975.60926921296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45975.60926921296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45975.60926921296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45975.60926921296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45975.60926921296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45975.60926921296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45975.60926921296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45975.60926921296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45975.60926921296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45975.60926921296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45975.60926921296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45975.60926921296</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0.4688293981453171</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39126</v>
      </c>
      <c r="E3" s="124" t="s">
        <v>39021</v>
      </c>
      <c r="F3" s="143">
        <v>45975.509363425925</v>
      </c>
      <c r="G3" s="105">
        <f t="shared" ref="G3:G34" ca="1" si="0">IFERROR(NOW()-F3,"-")</f>
        <v>9.9905787035822868E-2</v>
      </c>
      <c r="H3" s="143">
        <v>45975.502824074072</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5</v>
      </c>
      <c r="D4" s="141" t="s">
        <v>31415</v>
      </c>
      <c r="E4" s="124" t="s">
        <v>39021</v>
      </c>
      <c r="F4" s="143">
        <v>45975.57099537037</v>
      </c>
      <c r="G4" s="105">
        <f t="shared" ca="1" si="0"/>
        <v>3.8273842590569984E-2</v>
      </c>
      <c r="H4" s="143">
        <v>45975.551261574074</v>
      </c>
      <c r="I4" s="141" t="str">
        <f>IFERROR(VLOOKUP(D4,DB!A:F,6,0),"")</f>
        <v>SCECO</v>
      </c>
      <c r="J4" s="141" t="str">
        <f>IFERROR(VLOOKUP(D4,DB!A:G,7,0),"")</f>
        <v>Dead</v>
      </c>
      <c r="K4" s="144" t="s">
        <v>39129</v>
      </c>
      <c r="L4" s="145" t="str">
        <f>IFERROR(VLOOKUP(D4,DB!A:I,9,0),"")</f>
        <v>Latis</v>
      </c>
    </row>
    <row r="5" spans="1:16382" ht="31.5" customHeight="1">
      <c r="A5" s="140" t="s">
        <v>39130</v>
      </c>
      <c r="B5" s="141" t="str">
        <f>IFERROR(VLOOKUP(D5,DB!A:K,11,0),"")</f>
        <v>R6</v>
      </c>
      <c r="C5" s="142">
        <v>2</v>
      </c>
      <c r="D5" s="141" t="s">
        <v>38968</v>
      </c>
      <c r="E5" s="124" t="s">
        <v>39021</v>
      </c>
      <c r="F5" s="143">
        <v>45975.595775462964</v>
      </c>
      <c r="G5" s="105">
        <f t="shared" ca="1" si="0"/>
        <v>1.3493749996996485E-2</v>
      </c>
      <c r="H5" s="143">
        <v>45975.406701388885</v>
      </c>
      <c r="I5" s="141" t="str">
        <f>IFERROR(VLOOKUP(D5,DB!A:F,6,0),"")</f>
        <v>Generator-SG</v>
      </c>
      <c r="J5" s="141" t="str">
        <f>IFERROR(VLOOKUP(D5,DB!A:G,7,0),"")</f>
        <v>Vandalized</v>
      </c>
      <c r="K5" s="144" t="s">
        <v>39131</v>
      </c>
      <c r="L5" s="145" t="str">
        <f>IFERROR(VLOOKUP(D5,DB!A:I,9,0),"")</f>
        <v>Latis</v>
      </c>
    </row>
    <row r="6" spans="1:16382" ht="31.5" customHeight="1">
      <c r="A6" s="140"/>
      <c r="B6" s="141" t="str">
        <f>IFERROR(VLOOKUP(D6,DB!A:K,11,0),"")</f>
        <v/>
      </c>
      <c r="C6" s="142"/>
      <c r="D6" s="141"/>
      <c r="E6" s="124"/>
      <c r="F6" s="143"/>
      <c r="G6" s="105">
        <f t="shared" ca="1" si="0"/>
        <v>45975.60926921296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45975.60926921296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45975.60926921296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45975.60926921296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45975.60926921296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45975.60926921296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45975.60926921296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45975.60926921296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45975.60926921296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45975.60926921296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45975.60926921296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45975.60926921296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45975.60926921296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45975.60926921296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45975.60926921296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45975.60926921296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45975.60926921296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45975.60926921296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45975.60926921296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45975.60926921296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45975.60926921296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45975.60926921296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45975.60926921296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45975.60926921296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45975.60926921296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45975.60926921296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45975.60926921296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45975.60926921296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45975.60926921296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45975.60926921296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45975.60926921296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45975.60926921296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45975.60926921296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45975.60926921296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45975.60926921296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45975.60926921296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45975.60926921296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45975.60926921296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45975.60926921296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45975.60926921296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45975.60926921296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45975.60926921296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45975.60926921296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45975.60926921296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45975.60926921296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45975.60926921296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45975.60926921296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45975.60926921296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45975.60926921296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45975.60926921296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45975.60926921296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45975.60926921296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45975.60926921296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45975.60926921296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45975.60926921296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45975.60926921296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45975.60926921296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45975.60926921296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45975.60926921296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45975.60926921296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45975.60926921296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45975.60926921296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45975.60926921296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45975.60926921296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45975.60926921296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45975.60926921296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45975.60926921296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45975.60926921296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45975.60926921296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45975.60926921296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45975.60926921296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45975.60926921296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45975.60926921296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45975.60926921296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45975.60926921296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45975.60926921296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45975.60926921296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45975.60926921296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45975.60926921296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45975.60926921296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45975.60926921296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45975.60926921296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45975.60926921296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45975.60926921296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45975.60926921296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45975.60926921296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45975.60926921296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45975.60926921296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45975.60926921296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45975.60926921296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45975.60926921296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45975.60926921296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45975.60926921296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45975.60926921296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45975.60926921296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45975.60926921296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45975.60926921296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45975.60926921296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45975.60926921296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45975.60926921296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45975.60926921296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45975.60926921296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45975.60926921296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45975.60926921296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45975.60926921296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45975.60926921296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45975.60926921296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45975.60926921296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45975.60926921296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45975.60926921296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45975.60926921296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45975.60926921296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45975.60926921296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45975.60926921296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45975.60926921296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45975.60926921296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45975.60926921296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45975.60926921296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45975.60926921296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45975.60926921296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45975.60926921296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45975.60926921296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45975.60926921296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45975.60926921296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45975.60926921296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45975.60926921296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45975.60926921296</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