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53" documentId="120_S{2AC9BD13-BADA-5192-A53E-5A8FF88502F6}" xr6:coauthVersionLast="47" xr6:coauthVersionMax="47" xr10:uidLastSave="{98D5AD54-6DA7-4213-8D52-92018249F633}"/>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<sst xmlns="http://schemas.openxmlformats.org/spreadsheetml/2006/main" count="180293" uniqueCount="39130">
  <si>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</si>
  <si>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</si>
  <si>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</si>
  <si>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</si>
  <si>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</si>
  <si>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</si>
  <si>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</si>
  <si>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</si>
  <si>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</si>
  <si>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</si>
  <si>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</si>
  <si>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</si>
  <si>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</si>
  <si>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</si>
  <si>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</si>
  <si>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</si>
  <si>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</si>
  <si>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</si>
  <si>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</si>
  <si>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</si>
  <si>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</si>
  <si>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</si>
  <si>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</si>
  <si>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</si>
  <si>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</si>
  <si>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</si>
  <si>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</si>
  <si>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</si>
  <si>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</si>
  <si>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</si>
  <si>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</si>
  <si>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</si>
  <si>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</si>
  <si>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</si>
  <si>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</si>
  <si>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</si>
  <si>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</si>
  <si>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</si>
  <si>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</si>
  <si>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</si>
  <si>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</si>
  <si>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</si>
  <si>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</si>
  <si>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</si>
  <si>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</si>
  <si>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</si>
  <si>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</si>
  <si>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</si>
  <si>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</si>
  <si>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</si>
  <si>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</si>
  <si>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</si>
  <si>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</si>
  <si>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</si>
  <si>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</si>
  <si>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</si>
  <si>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</si>
  <si>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</si>
  <si>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</si>
  <si>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</si>
  <si>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</si>
  <si>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</si>
  <si>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</si>
  <si>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</si>
  <si>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</si>
  <si>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</si>
  <si>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</si>
  <si>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</si>
  <si>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</si>
  <si>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</si>
  <si>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</si>
  <si>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</si>
  <si>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</si>
  <si>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</si>
  <si>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</si>
  <si>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</si>
  <si>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</si>
  <si>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</si>
  <si>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</si>
  <si>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</si>
  <si>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</si>
  <si>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</si>
  <si>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</si>
  <si>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</si>
  <si>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</si>
  <si>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</si>
  <si>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</si>
  <si>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</si>
  <si>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</si>
  <si>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</si>
  <si>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</si>
  <si>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</si>
  <si>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</si>
  <si>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</si>
  <si>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</si>
  <si>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</si>
  <si>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</si>
  <si>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</si>
  <si>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</si>
  <si>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</si>
  <si>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</si>
  <si>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</si>
  <si>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</si>
  <si>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</si>
  <si>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</si>
  <si>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</si>
  <si>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</si>
  <si>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</si>
  <si>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</si>
  <si>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</si>
  <si>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</si>
  <si>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</si>
  <si>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</si>
  <si>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</si>
  <si>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</si>
  <si>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</si>
  <si>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</si>
  <si>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</si>
  <si>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</si>
  <si>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</si>
  <si>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</si>
  <si>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</si>
  <si>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</si>
  <si>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</si>
  <si>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</si>
  <si>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</si>
  <si>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</si>
  <si>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</si>
  <si>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</si>
  <si>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</si>
  <si>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</si>
  <si>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</si>
  <si>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</si>
  <si>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</si>
  <si>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</si>
  <si>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</si>
  <si>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</si>
  <si>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</si>
  <si>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</si>
  <si>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</si>
  <si>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</si>
  <si>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</si>
  <si>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</si>
  <si>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</si>
  <si>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</si>
  <si>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</si>
  <si>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</si>
  <si>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</si>
  <si>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</si>
  <si>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</si>
  <si>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</si>
  <si>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</si>
  <si>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</si>
  <si>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</si>
  <si>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</si>
  <si>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</si>
  <si>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</si>
  <si>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</si>
  <si>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</si>
  <si>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</si>
  <si>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</si>
  <si>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</si>
  <si>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</si>
  <si>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</si>
  <si>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</si>
  <si>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</si>
  <si>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</si>
  <si>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</si>
  <si>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</si>
  <si>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</si>
  <si>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</si>
  <si>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</si>
  <si>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</si>
  <si>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</si>
  <si>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</si>
  <si>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</si>
  <si>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</si>
  <si>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</si>
  <si>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</si>
  <si>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</si>
  <si>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</si>
  <si>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</si>
  <si>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</si>
  <si>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</si>
  <si>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</si>
  <si>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</si>
  <si>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</si>
  <si>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</si>
  <si>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</si>
  <si>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</si>
  <si>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</si>
  <si>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</si>
  <si>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</si>
  <si>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</si>
  <si>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</si>
  <si>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</si>
  <si>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</si>
  <si>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</si>
  <si>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</si>
  <si>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</si>
  <si>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</si>
  <si>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</si>
  <si>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</si>
  <si>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</si>
  <si>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</si>
  <si>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</si>
  <si>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</si>
  <si>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</si>
  <si>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</si>
  <si>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</si>
  <si>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</si>
  <si>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</si>
  <si>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</si>
  <si>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</si>
  <si>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</si>
  <si>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</si>
  <si>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</si>
  <si>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</si>
  <si>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</si>
  <si>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</si>
  <si>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</si>
  <si>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</si>
  <si>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</si>
  <si>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</si>
  <si>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</si>
  <si>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</si>
  <si>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</si>
  <si>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</si>
  <si>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</si>
  <si>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</si>
  <si>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</si>
  <si>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</si>
  <si>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</si>
  <si>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</si>
  <si>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</si>
  <si>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</si>
  <si>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</si>
  <si>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</si>
  <si>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</si>
  <si>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</si>
  <si>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</si>
  <si>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</si>
  <si>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</si>
  <si>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</si>
  <si>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</si>
  <si>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</si>
  <si>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</si>
  <si>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</si>
  <si>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</si>
  <si>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</si>
  <si>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</si>
  <si>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</si>
  <si>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</si>
  <si>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</si>
  <si>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</si>
  <si>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</si>
  <si>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</si>
  <si>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</si>
  <si>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</si>
  <si>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</si>
  <si>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</si>
  <si>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</si>
  <si>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</si>
  <si>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</si>
  <si>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</si>
  <si>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</si>
  <si>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</si>
  <si>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</si>
  <si>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</si>
  <si>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</si>
  <si>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</si>
  <si>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</si>
  <si>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</si>
  <si>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</si>
  <si>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</si>
  <si>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</si>
  <si>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</si>
  <si>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</si>
  <si>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</si>
  <si>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</si>
  <si>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</si>
  <si>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</si>
  <si>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</si>
  <si>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</si>
  <si>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</si>
  <si>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</si>
  <si>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</si>
  <si>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</si>
  <si>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</si>
  <si>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</si>
  <si>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</si>
  <si>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</si>
  <si>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</si>
  <si>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</si>
  <si>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</si>
  <si>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</si>
  <si>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</si>
  <si>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</si>
  <si>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</si>
  <si>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</si>
  <si>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</si>
  <si>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</si>
  <si>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</si>
  <si>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</si>
  <si>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</si>
  <si>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</si>
  <si>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</si>
  <si>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</si>
  <si>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</si>
  <si>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</si>
  <si>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</si>
  <si>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</si>
  <si>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</si>
  <si>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</si>
  <si>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</si>
  <si>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</si>
  <si>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</si>
  <si>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</si>
  <si>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</si>
  <si>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</si>
  <si>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</si>
  <si>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</si>
  <si>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</si>
  <si>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</si>
  <si>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</si>
  <si>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</si>
  <si>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</si>
  <si>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</si>
  <si>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</si>
  <si>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</si>
  <si>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</si>
  <si>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</si>
  <si>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</si>
  <si>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</si>
  <si>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</si>
  <si>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</si>
  <si>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</si>
  <si>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</si>
  <si>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</si>
  <si>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</si>
  <si>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</si>
  <si>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</si>
  <si>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</si>
  <si>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</si>
  <si>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</si>
  <si>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</si>
  <si>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</si>
  <si>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</si>
  <si>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</si>
  <si>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</si>
  <si>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</si>
  <si>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</si>
  <si>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</si>
  <si>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</si>
  <si>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</si>
  <si>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</si>
  <si>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</si>
  <si>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</si>
  <si>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</si>
  <si>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</si>
  <si>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</si>
  <si>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</si>
  <si>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</si>
  <si>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</si>
  <si>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</si>
  <si>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</si>
  <si>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</si>
  <si>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</si>
  <si>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</si>
  <si>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</si>
  <si>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</si>
  <si>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</si>
  <si>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</si>
  <si>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</si>
  <si>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</si>
  <si>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</si>
  <si>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</si>
  <si>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</si>
  <si>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</si>
  <si>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</si>
  <si>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</si>
  <si>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</si>
  <si>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</si>
  <si>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</si>
  <si>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</si>
  <si>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</si>
  <si>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</si>
  <si>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</si>
  <si>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</si>
  <si>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</si>
  <si>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</si>
  <si>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</si>
  <si>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</si>
  <si>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</si>
  <si>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</si>
  <si>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</si>
  <si>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</si>
  <si>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</si>
  <si>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</si>
  <si>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</si>
  <si>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</si>
  <si>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</si>
  <si>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</si>
  <si>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</si>
  <si>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</si>
  <si>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</si>
  <si>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</si>
  <si>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</si>
  <si>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</si>
  <si>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</si>
  <si>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</si>
  <si>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</si>
  <si>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</si>
  <si>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</si>
  <si>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</si>
  <si>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</si>
  <si>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</si>
  <si>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</si>
  <si>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</si>
  <si>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</si>
  <si>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</si>
  <si>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</si>
  <si>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</si>
  <si>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</si>
  <si>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</si>
  <si>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</si>
  <si>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</si>
  <si>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</si>
  <si>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</si>
  <si>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</si>
  <si>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</si>
  <si>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</si>
  <si>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</si>
  <si>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</si>
  <si>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</si>
  <si>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</si>
  <si>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</si>
  <si>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</si>
  <si>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</si>
  <si>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</si>
  <si>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</si>
  <si>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</si>
  <si>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</si>
  <si>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</si>
  <si>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</si>
  <si>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</si>
  <si>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</si>
  <si>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</si>
  <si>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</si>
  <si>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</si>
  <si>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</si>
  <si>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</si>
  <si>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</si>
  <si>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</si>
  <si>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</si>
  <si>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</si>
  <si>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</si>
  <si>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</si>
  <si>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</si>
  <si>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</si>
  <si>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</si>
  <si>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</si>
  <si>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</si>
  <si>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</si>
  <si>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</si>
  <si>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</si>
  <si>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</si>
  <si>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</si>
  <si>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</si>
  <si>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</si>
  <si>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</si>
  <si>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</si>
  <si>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</si>
  <si>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</si>
  <si>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</si>
  <si>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</si>
  <si>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</si>
  <si>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</si>
  <si>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</si>
  <si>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</si>
  <si>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</si>
  <si>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</si>
  <si>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</si>
  <si>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</si>
  <si>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</si>
  <si>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</si>
  <si>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</si>
  <si>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</si>
  <si>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</si>
  <si>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</si>
  <si>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</si>
  <si>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</si>
  <si>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</si>
  <si>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</si>
  <si>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</si>
  <si>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</si>
  <si>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</si>
  <si>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</si>
  <si>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</si>
  <si>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</si>
  <si>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</si>
  <si>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</si>
  <si>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</si>
  <si>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</si>
  <si>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</si>
  <si>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</si>
  <si>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</si>
  <si>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</si>
  <si>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</si>
  <si>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</si>
  <si>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</si>
  <si>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</si>
  <si>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</si>
  <si>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</si>
  <si>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</si>
  <si>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</si>
  <si>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</si>
  <si>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</si>
  <si>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</si>
  <si>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</si>
  <si>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</si>
  <si>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</si>
  <si>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</si>
  <si>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</si>
  <si>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</si>
  <si>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</si>
  <si>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</si>
  <si>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</si>
  <si>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</si>
  <si>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</si>
  <si>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</si>
  <si>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</si>
  <si>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</si>
  <si>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</si>
  <si>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</si>
  <si>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</si>
  <si>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</si>
  <si>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</si>
  <si>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</si>
  <si>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</si>
  <si>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</si>
  <si>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</si>
  <si>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</si>
  <si>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</si>
  <si>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</si>
  <si>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</si>
  <si>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</si>
  <si>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</si>
  <si>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</si>
  <si>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</si>
  <si>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</si>
  <si>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</si>
  <si>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</si>
  <si>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</si>
  <si>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</si>
  <si>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</si>
  <si>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</si>
  <si>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</si>
  <si>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</si>
  <si>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</si>
  <si>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</si>
  <si>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</si>
  <si>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</si>
  <si>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</si>
  <si>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</si>
  <si>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</si>
  <si>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</si>
  <si>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</si>
  <si>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</si>
  <si>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</si>
  <si>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</si>
  <si>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</si>
  <si>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</si>
  <si>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</si>
  <si>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</si>
  <si>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</si>
  <si>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</si>
  <si>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</si>
  <si>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</si>
  <si>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</si>
  <si>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</si>
  <si>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</si>
  <si>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</si>
  <si>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</si>
  <si>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</si>
  <si>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</si>
  <si>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</si>
  <si>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</si>
  <si>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</si>
  <si>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</si>
  <si>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</si>
  <si>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</si>
  <si>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</si>
  <si>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</si>
  <si>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</si>
  <si>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</si>
  <si>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</si>
  <si>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</si>
  <si>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</si>
  <si>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</si>
  <si>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</si>
  <si>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</si>
  <si>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</si>
  <si>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</si>
  <si>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</si>
  <si>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</si>
  <si>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</si>
  <si>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</si>
  <si>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</si>
  <si>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</si>
  <si>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</si>
  <si>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</si>
  <si>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</si>
  <si>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</si>
  <si>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</si>
  <si>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</si>
  <si>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</si>
  <si>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</si>
  <si>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</si>
  <si>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</si>
  <si>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</si>
  <si>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</si>
  <si>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</si>
  <si>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</si>
  <si>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</si>
  <si>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</si>
  <si>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</si>
  <si>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</si>
  <si>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</si>
  <si>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</si>
  <si>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</si>
  <si>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</si>
  <si>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</si>
  <si>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</si>
  <si>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</si>
  <si>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</si>
  <si>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</si>
  <si>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</si>
  <si>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</si>
  <si>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</si>
  <si>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</si>
  <si>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</si>
  <si>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</si>
  <si>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</si>
  <si>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</si>
  <si>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</si>
  <si>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</si>
  <si>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</si>
  <si>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</si>
  <si>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</si>
  <si>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</si>
  <si>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</si>
  <si>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</si>
  <si>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</si>
  <si>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</si>
  <si>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</si>
  <si>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</si>
  <si>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</si>
  <si>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</si>
  <si>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</si>
  <si>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</si>
  <si>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</si>
  <si>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</si>
  <si>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</si>
  <si>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</si>
  <si>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</si>
  <si>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</si>
  <si>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</si>
  <si>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</si>
  <si>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</si>
  <si>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</si>
  <si>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</si>
  <si>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</si>
  <si>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</si>
  <si>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</si>
  <si>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</si>
  <si>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</si>
  <si>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</si>
  <si>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</si>
  <si>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</si>
  <si>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</si>
  <si>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</si>
  <si>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</si>
  <si>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</si>
  <si>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</si>
  <si>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</si>
  <si>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</si>
  <si>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</si>
  <si>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</si>
  <si>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</si>
  <si>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</si>
  <si>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</si>
  <si>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</si>
  <si>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</si>
  <si>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</si>
  <si>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</si>
  <si>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</si>
  <si>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</si>
  <si>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</si>
  <si>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</si>
  <si>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</si>
  <si>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</si>
  <si>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</si>
  <si>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</si>
  <si>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</si>
  <si>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</si>
  <si>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</si>
  <si>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</si>
  <si>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</si>
  <si>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</si>
  <si>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</si>
  <si>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</si>
  <si>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</si>
  <si>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</si>
  <si>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</si>
  <si>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</si>
  <si>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</si>
  <si>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</si>
  <si>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</si>
  <si>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</si>
  <si>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</si>
  <si>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</si>
  <si>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</si>
  <si>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</si>
  <si>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</si>
  <si>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</si>
  <si>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</si>
  <si>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</si>
  <si>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</si>
  <si>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</si>
  <si>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</si>
  <si>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</si>
  <si>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</si>
  <si>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</si>
  <si>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</si>
  <si>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</si>
  <si>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</si>
  <si>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</si>
  <si>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</si>
  <si>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</si>
  <si>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</si>
  <si>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</si>
  <si>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</si>
  <si>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</si>
  <si>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</si>
  <si>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</si>
  <si>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</si>
  <si>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</si>
  <si>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</si>
  <si>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</si>
  <si>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</si>
  <si>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</si>
  <si>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</si>
  <si>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</si>
  <si>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</si>
  <si>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</si>
  <si>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</si>
  <si>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</si>
  <si>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</si>
  <si>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</si>
  <si>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</si>
  <si>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</si>
  <si>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</si>
  <si>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</si>
  <si>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</si>
  <si>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</si>
  <si>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</si>
  <si>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</si>
  <si>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</si>
  <si>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</si>
  <si>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</si>
  <si>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</si>
  <si>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</si>
  <si>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</si>
  <si>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</si>
  <si>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</si>
  <si>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</si>
  <si>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</si>
  <si>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</si>
  <si>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</si>
  <si>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</si>
  <si>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</si>
  <si>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</si>
  <si>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</si>
  <si>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</si>
  <si>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</si>
  <si>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</si>
  <si>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</si>
  <si>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</si>
  <si>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</si>
  <si>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</si>
  <si>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</si>
  <si>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</si>
  <si>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</si>
  <si>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</si>
  <si>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</si>
  <si>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</si>
  <si>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</si>
  <si>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</si>
  <si>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</si>
  <si>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</si>
  <si>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</si>
  <si>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</si>
  <si>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</si>
  <si>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</si>
  <si>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</si>
  <si>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</si>
  <si>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</si>
  <si>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</si>
  <si>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</si>
  <si>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</si>
  <si>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</si>
  <si>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</si>
  <si>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</si>
  <si>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</si>
  <si>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</si>
  <si>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</si>
  <si>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</si>
  <si>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</si>
  <si>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</si>
  <si>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</si>
  <si>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</si>
  <si>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</si>
  <si>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</si>
  <si>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</si>
  <si>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</si>
  <si>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</si>
  <si>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</si>
  <si>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</si>
  <si>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</si>
  <si>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</si>
  <si>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</si>
  <si>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</si>
  <si>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</si>
  <si>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</si>
  <si>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</si>
  <si>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</si>
  <si>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</si>
  <si>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</si>
  <si>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</si>
  <si>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</si>
  <si>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</si>
  <si>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</si>
  <si>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</si>
  <si>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</si>
  <si>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</si>
  <si>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</si>
  <si>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</si>
  <si>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</si>
  <si>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</si>
  <si>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</si>
  <si>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</si>
  <si>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</si>
  <si>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</si>
  <si>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</si>
  <si>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</si>
  <si>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</si>
  <si>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</si>
  <si>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</si>
  <si>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</si>
  <si>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</si>
  <si>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</si>
  <si>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</si>
  <si>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</si>
  <si>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</si>
  <si>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</si>
  <si>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</si>
  <si>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</si>
  <si>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</si>
  <si>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</si>
  <si>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</si>
  <si>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</si>
  <si>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</si>
  <si>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</si>
  <si>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</si>
  <si>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</si>
  <si>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</si>
  <si>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</si>
  <si>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</si>
  <si>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</si>
  <si>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</si>
  <si>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</si>
  <si>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</si>
  <si>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</si>
  <si>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</si>
  <si>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</si>
  <si>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</si>
  <si>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</si>
  <si>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</si>
  <si>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</si>
  <si>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</si>
  <si>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</si>
  <si>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</si>
  <si>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</si>
  <si>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</si>
  <si>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</si>
  <si>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</si>
  <si>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</si>
  <si>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</si>
  <si>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</si>
  <si>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</si>
  <si>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</si>
  <si>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</si>
  <si>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</si>
  <si>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</si>
  <si>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</si>
  <si>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</si>
  <si>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</si>
  <si>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</si>
  <si>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</si>
  <si>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</si>
  <si>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</si>
  <si>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</si>
  <si>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</si>
  <si>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</si>
  <si>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</si>
  <si>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</si>
  <si>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</si>
  <si>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</si>
  <si>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</si>
  <si>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</si>
  <si>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</si>
  <si>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</si>
  <si>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</si>
  <si>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</si>
  <si>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</si>
  <si>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</si>
  <si>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</si>
  <si>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</si>
  <si>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</si>
  <si>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</si>
  <si>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</si>
  <si>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</si>
  <si>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</si>
  <si>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</si>
  <si>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</si>
  <si>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</si>
  <si>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</si>
  <si>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</si>
  <si>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</si>
  <si>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</si>
  <si>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</si>
  <si>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</si>
  <si>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</si>
  <si>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</si>
  <si>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</si>
  <si>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</si>
  <si>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</si>
  <si>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</si>
  <si>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</si>
  <si>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</si>
  <si>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</si>
  <si>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</si>
  <si>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</si>
  <si>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</si>
  <si>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</si>
  <si>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</si>
  <si>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</si>
  <si>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</si>
  <si>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</si>
  <si>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</si>
  <si>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</si>
  <si>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</si>
  <si>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</si>
  <si>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</si>
  <si>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</si>
  <si>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</si>
  <si>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</si>
  <si>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</si>
  <si>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</si>
  <si>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</si>
  <si>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</si>
  <si>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</si>
  <si>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</si>
  <si>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</si>
  <si>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</si>
  <si>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</si>
  <si>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</si>
  <si>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</si>
  <si>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</si>
  <si>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</si>
  <si>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</si>
  <si>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</si>
  <si>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</si>
  <si>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</si>
  <si>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</si>
  <si>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</si>
  <si>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</si>
  <si>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</si>
  <si>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</si>
  <si>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</si>
  <si>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</si>
  <si>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</si>
  <si>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</si>
  <si>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</si>
  <si>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</si>
  <si>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</si>
  <si>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</si>
  <si>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</si>
  <si>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</si>
  <si>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</si>
  <si>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</si>
  <si>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</si>
  <si>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</si>
  <si>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</si>
  <si>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</si>
  <si>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</si>
  <si>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</si>
  <si>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</si>
  <si>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</si>
  <si>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</si>
  <si>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</si>
  <si>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</si>
  <si>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</si>
  <si>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</si>
  <si>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</si>
  <si>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</si>
  <si>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</si>
  <si>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</si>
  <si>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</si>
  <si>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</si>
  <si>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</si>
  <si>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</si>
  <si>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</si>
  <si>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</si>
  <si>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</si>
  <si>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</si>
  <si>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</si>
  <si>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</si>
  <si>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</si>
  <si>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</si>
  <si>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</si>
  <si>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</si>
  <si>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</si>
  <si>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</si>
  <si>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</si>
  <si>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</si>
  <si>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</si>
  <si>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</si>
  <si>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</si>
  <si>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</si>
  <si>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</si>
  <si>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</si>
  <si>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</si>
  <si>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</si>
  <si>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</si>
  <si>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</si>
  <si>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</si>
  <si>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</si>
  <si>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</si>
  <si>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</si>
  <si>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</si>
  <si>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</si>
  <si>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</si>
  <si>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</si>
  <si>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</si>
  <si>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</si>
  <si>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</si>
  <si>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</si>
  <si>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</si>
  <si>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</si>
  <si>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</si>
  <si>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</si>
  <si>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</si>
  <si>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</si>
  <si>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</si>
  <si>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</si>
  <si>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</si>
  <si>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</si>
  <si>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</si>
  <si>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</si>
  <si>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</si>
  <si>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</si>
  <si>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</si>
  <si>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</si>
  <si>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</si>
  <si>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</si>
  <si>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</si>
  <si>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</si>
  <si>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</si>
  <si>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</si>
  <si>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</si>
  <si>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</si>
  <si>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</si>
  <si>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</si>
  <si>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</si>
  <si>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</si>
  <si>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</si>
  <si>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</si>
  <si>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</si>
  <si>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</si>
  <si>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</si>
  <si>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</si>
  <si>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</si>
  <si>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</si>
  <si>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</si>
  <si>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</si>
  <si>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</si>
  <si>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</si>
  <si>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</si>
  <si>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</si>
  <si>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</si>
  <si>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</si>
  <si>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</si>
  <si>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</si>
  <si>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</si>
  <si>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</si>
  <si>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</si>
  <si>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</si>
  <si>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</si>
  <si>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</si>
  <si>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</si>
  <si>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</si>
  <si>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</si>
  <si>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</si>
  <si>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</si>
  <si>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</si>
  <si>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</si>
  <si>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</si>
  <si>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</si>
  <si>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</si>
  <si>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</si>
  <si>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</si>
  <si>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</si>
  <si>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</si>
  <si>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</si>
  <si>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</si>
  <si>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</si>
  <si>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</si>
  <si>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</si>
  <si>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</si>
  <si>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</si>
  <si>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</si>
  <si>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</si>
  <si>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</si>
  <si>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</si>
  <si>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</si>
  <si>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</si>
  <si>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</si>
  <si>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</si>
  <si>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</si>
  <si>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</si>
  <si>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</si>
  <si>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</si>
  <si>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</si>
  <si>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</si>
  <si>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</si>
  <si>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</si>
  <si>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</si>
  <si>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</si>
  <si>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</si>
  <si>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</si>
  <si>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</si>
  <si>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</si>
  <si>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</si>
  <si>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</si>
  <si>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</si>
  <si>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</si>
  <si>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</si>
  <si>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</si>
  <si>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</si>
  <si>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</si>
  <si>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</si>
  <si>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</si>
  <si>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</si>
  <si>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</si>
  <si>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</si>
  <si>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</si>
  <si>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</si>
  <si>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</si>
  <si>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</si>
  <si>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</si>
  <si>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</si>
  <si>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</si>
  <si>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</si>
  <si>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</si>
  <si>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</si>
  <si>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</si>
  <si>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</si>
  <si>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</si>
  <si>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</si>
  <si>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</si>
  <si>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</si>
  <si>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</si>
  <si>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</si>
  <si>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</si>
  <si>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</si>
  <si>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</si>
  <si>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</si>
  <si>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</si>
  <si>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</si>
  <si>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</si>
  <si>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</si>
  <si>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</si>
  <si>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</si>
  <si>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</si>
  <si>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</si>
  <si>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</si>
  <si>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</si>
  <si>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</si>
  <si>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</si>
  <si>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</si>
  <si>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</si>
  <si>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</si>
  <si>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</si>
  <si>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</si>
  <si>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</si>
  <si>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</si>
  <si>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</si>
  <si>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</si>
  <si>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</si>
  <si>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</si>
  <si>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</si>
  <si>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</si>
  <si>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</si>
  <si>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</si>
  <si>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</si>
  <si>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</si>
  <si>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</si>
  <si>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</si>
  <si>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</si>
  <si>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</si>
  <si>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</si>
  <si>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</si>
  <si>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</si>
  <si>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</si>
  <si>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</si>
  <si>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</si>
  <si>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</si>
  <si>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</si>
  <si>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</si>
  <si>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</si>
  <si>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</si>
  <si>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</si>
  <si>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</si>
  <si>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</si>
  <si>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</si>
  <si>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</si>
  <si>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</si>
  <si>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</si>
  <si>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</si>
  <si>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</si>
  <si>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</si>
  <si>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</si>
  <si>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</si>
  <si>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</si>
  <si>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</si>
  <si>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</si>
  <si>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</si>
  <si>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</si>
  <si>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</si>
  <si>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</si>
  <si>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</si>
  <si>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</si>
  <si>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</si>
  <si>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</si>
  <si>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</si>
  <si>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</si>
  <si>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</si>
  <si>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</si>
  <si>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</si>
  <si>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</si>
  <si>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</si>
  <si>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</si>
  <si>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</si>
  <si>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</si>
  <si>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</si>
  <si>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</si>
  <si>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</si>
  <si>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</si>
  <si>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</si>
  <si>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</si>
  <si>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</si>
  <si>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</si>
  <si>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</si>
  <si>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</si>
  <si>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</si>
  <si>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</si>
  <si>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</si>
  <si>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</si>
  <si>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</si>
  <si>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</si>
  <si>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</si>
  <si>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</si>
  <si>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</si>
  <si>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</si>
  <si>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</si>
  <si>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</si>
  <si>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</si>
  <si>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</si>
  <si>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</si>
  <si>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</si>
  <si>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</si>
  <si>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</si>
  <si>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</si>
  <si>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</si>
  <si>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</si>
  <si>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</si>
  <si>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</si>
  <si>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</si>
  <si>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</si>
  <si>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</si>
  <si>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</si>
  <si>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</si>
  <si>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</si>
  <si>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</si>
  <si>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</si>
  <si>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</si>
  <si>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</si>
  <si>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</si>
  <si>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</si>
  <si>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</si>
  <si>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</si>
  <si>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</si>
  <si>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</si>
  <si>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</si>
  <si>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</si>
  <si>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</si>
  <si>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</si>
  <si>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</si>
  <si>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</si>
  <si>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</si>
  <si>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</si>
  <si>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</si>
  <si>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</si>
  <si>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</si>
  <si>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</si>
  <si>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</si>
  <si>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</si>
  <si>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</si>
  <si>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</si>
  <si>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</si>
  <si>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</si>
  <si>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</si>
  <si>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</si>
  <si>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</si>
  <si>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</si>
  <si>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</si>
  <si>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</si>
  <si>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</si>
  <si>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</si>
  <si>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</si>
  <si>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</si>
  <si>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</si>
  <si>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</si>
  <si>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</si>
  <si>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</si>
  <si>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</si>
  <si>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</si>
  <si>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</si>
  <si>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</si>
  <si>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</si>
  <si>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</si>
  <si>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</si>
  <si>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</si>
  <si>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</si>
  <si>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</si>
  <si>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</si>
  <si>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</si>
  <si>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</si>
  <si>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</si>
  <si>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</si>
  <si>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</si>
  <si>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</si>
  <si>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</si>
  <si>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</si>
  <si>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</si>
  <si>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</si>
  <si>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</si>
  <si>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</si>
  <si>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</si>
  <si>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</si>
  <si>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</si>
  <si>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</si>
  <si>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</si>
  <si>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</si>
  <si>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</si>
  <si>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</si>
  <si>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</si>
  <si>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</si>
  <si>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</si>
  <si>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</si>
  <si>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</si>
  <si>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</si>
  <si>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</si>
  <si>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</si>
  <si>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</si>
  <si>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</si>
  <si>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</si>
  <si>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</si>
  <si>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</si>
  <si>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</si>
  <si>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</si>
  <si>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</si>
  <si>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</si>
  <si>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</si>
  <si>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</si>
  <si>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</si>
  <si>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</si>
  <si>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</si>
  <si>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</si>
  <si>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</si>
  <si>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</si>
  <si>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</si>
  <si>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</si>
  <si>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</si>
  <si>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</si>
  <si>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</si>
  <si>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</si>
  <si>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</si>
  <si>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</si>
  <si>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</si>
  <si>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</si>
  <si>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</si>
  <si>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</si>
  <si>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</si>
  <si>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</si>
  <si>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</si>
  <si>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</si>
  <si>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</si>
  <si>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</si>
  <si>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</si>
  <si>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</si>
  <si>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</si>
  <si>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</si>
  <si>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</si>
  <si>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</si>
  <si>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</si>
  <si>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</si>
  <si>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</si>
  <si>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</si>
  <si>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</si>
  <si>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</si>
  <si>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</si>
  <si>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</si>
  <si>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</si>
  <si>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</si>
  <si>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</si>
  <si>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</si>
  <si>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</si>
  <si>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</si>
  <si>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</si>
  <si>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</si>
  <si>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</si>
  <si>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</si>
  <si>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</si>
  <si>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</si>
  <si>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</si>
  <si>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</si>
  <si>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</si>
  <si>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</si>
  <si>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</si>
  <si>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</si>
  <si>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</si>
  <si>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</si>
  <si>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</si>
  <si>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</si>
  <si>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</si>
  <si>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</si>
  <si>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</si>
  <si>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</si>
  <si>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</si>
  <si>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</si>
  <si>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</si>
  <si>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</si>
  <si>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</si>
  <si>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</si>
  <si>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</si>
  <si>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</si>
  <si>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</si>
  <si>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</si>
  <si>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</si>
  <si>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</si>
  <si>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</si>
  <si>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</si>
  <si>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</si>
  <si>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</si>
  <si>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</si>
  <si>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</si>
  <si>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</si>
  <si>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</si>
  <si>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</si>
  <si>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</si>
  <si>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</si>
  <si>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</si>
  <si>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</si>
  <si>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</si>
  <si>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</si>
  <si>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</si>
  <si>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</si>
  <si>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</si>
  <si>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</si>
  <si>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</si>
  <si>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</si>
  <si>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</si>
  <si>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</si>
  <si>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</si>
  <si>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</si>
  <si>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</si>
  <si>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</si>
  <si>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</si>
  <si>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</si>
  <si>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</si>
  <si>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</si>
  <si>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</si>
  <si>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</si>
  <si>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</si>
  <si>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</si>
  <si>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</si>
  <si>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</si>
  <si>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</si>
  <si>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</si>
  <si>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</si>
  <si>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</si>
  <si>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</si>
  <si>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</si>
  <si>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</si>
  <si>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</si>
  <si>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</si>
  <si>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</si>
  <si>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</si>
  <si>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</si>
  <si>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</si>
  <si>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</si>
  <si>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</si>
  <si>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</si>
  <si>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</si>
  <si>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</si>
  <si>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</si>
  <si>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</si>
  <si>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</si>
  <si>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</si>
  <si>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</si>
  <si>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</si>
  <si>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</si>
  <si>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</si>
  <si>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</si>
  <si>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</si>
  <si>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</si>
  <si>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</si>
  <si>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</si>
  <si>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</si>
  <si>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</si>
  <si>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</si>
  <si>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</si>
  <si>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</si>
  <si>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</si>
  <si>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</si>
  <si>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</si>
  <si>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</si>
  <si>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</si>
  <si>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</si>
  <si>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</si>
  <si>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</si>
  <si>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</si>
  <si>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</si>
  <si>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</si>
  <si>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</si>
  <si>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</si>
  <si>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</si>
  <si>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</si>
  <si>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</si>
  <si>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</si>
  <si>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</si>
  <si>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</si>
  <si>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</si>
  <si>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</si>
  <si>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</si>
  <si>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</si>
  <si>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</si>
  <si>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</si>
  <si>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</si>
  <si>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</si>
  <si>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</si>
  <si>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</si>
  <si>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</si>
  <si>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</si>
  <si>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</si>
  <si>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</si>
  <si>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</si>
  <si>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</si>
  <si>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</si>
  <si>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</si>
  <si>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</si>
  <si>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</si>
  <si>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</si>
  <si>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</si>
  <si>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</si>
  <si>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</si>
  <si>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</si>
  <si>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</si>
  <si>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</si>
  <si>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</si>
  <si>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</si>
  <si>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</si>
  <si>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</si>
  <si>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</si>
  <si>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</si>
  <si>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</si>
  <si>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</si>
  <si>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</si>
  <si>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</si>
  <si>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</si>
  <si>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</si>
  <si>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</si>
  <si>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</si>
  <si>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</si>
  <si>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</si>
  <si>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</si>
  <si>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</si>
  <si>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</si>
  <si>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</si>
  <si>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</si>
  <si>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</si>
  <si>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</si>
  <si>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</si>
  <si>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</si>
  <si>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</si>
  <si>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</si>
  <si>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</si>
  <si>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</si>
  <si>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</si>
  <si>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</si>
  <si>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</si>
  <si>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</si>
  <si>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</si>
  <si>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</si>
  <si>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</si>
  <si>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</si>
  <si>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</si>
  <si>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</si>
  <si>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</si>
  <si>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</si>
  <si>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</si>
  <si>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</si>
  <si>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</si>
  <si>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</si>
  <si>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</si>
  <si>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</si>
  <si>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</si>
  <si>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</si>
  <si>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</si>
  <si>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</si>
  <si>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</si>
  <si>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</si>
  <si>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</si>
  <si>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</si>
  <si>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</si>
  <si>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</si>
  <si>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</si>
  <si>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</si>
  <si>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</si>
  <si>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</si>
  <si>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</si>
  <si>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</si>
  <si>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</si>
  <si>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</si>
  <si>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</si>
  <si>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</si>
  <si>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</si>
  <si>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</si>
  <si>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</si>
  <si>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</si>
  <si>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</si>
  <si>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</si>
  <si>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</si>
  <si>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</si>
  <si>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</si>
  <si>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</si>
  <si>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</si>
  <si>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</si>
  <si>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</si>
  <si>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</si>
  <si>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</si>
  <si>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</si>
  <si>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</si>
  <si>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</si>
  <si>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</si>
  <si>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</si>
  <si>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</si>
  <si>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</si>
  <si>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</si>
  <si>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</si>
  <si>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</si>
  <si>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</si>
  <si>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</si>
  <si>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</si>
  <si>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</si>
  <si>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</si>
  <si>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</si>
  <si>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</si>
  <si>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</si>
  <si>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</si>
  <si>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</si>
  <si>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</si>
  <si>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</si>
  <si>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</si>
  <si>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</si>
  <si>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</si>
  <si>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</si>
  <si>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</si>
  <si>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</si>
  <si>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</si>
  <si>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</si>
  <si>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</si>
  <si>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</si>
  <si>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</si>
  <si>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</si>
  <si>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</si>
  <si>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</si>
  <si>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</si>
  <si>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</si>
  <si>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</si>
  <si>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</si>
  <si>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</si>
  <si>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</si>
  <si>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</si>
  <si>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</si>
  <si>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</si>
  <si>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</si>
  <si>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</si>
  <si>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</si>
  <si>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</si>
  <si>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</si>
  <si>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</si>
  <si>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</si>
  <si>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</si>
  <si>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</si>
  <si>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</si>
  <si>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</si>
  <si>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</si>
  <si>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</si>
  <si>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</si>
  <si>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</si>
  <si>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</si>
  <si>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</si>
  <si>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</si>
  <si>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</si>
  <si>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</si>
  <si>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</si>
  <si>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</si>
  <si>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</si>
  <si>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</si>
  <si>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</si>
  <si>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</si>
  <si>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</si>
  <si>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</si>
  <si>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</si>
  <si>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</si>
  <si>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</si>
  <si>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</si>
  <si>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</si>
  <si>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</si>
  <si>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</si>
  <si>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</si>
  <si>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</si>
  <si>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</si>
  <si>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</si>
  <si>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</si>
  <si>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</si>
  <si>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</si>
  <si>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</si>
  <si>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</si>
  <si>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</si>
  <si>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</si>
  <si>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</si>
  <si>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</si>
  <si>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</si>
  <si>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</si>
  <si>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</si>
  <si>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</si>
  <si>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</si>
  <si>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</si>
  <si>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</si>
  <si>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</si>
  <si>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</si>
  <si>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</si>
  <si>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</si>
  <si>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</si>
  <si>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</si>
  <si>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</si>
  <si>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</si>
  <si>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</si>
  <si>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</si>
  <si>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</si>
  <si>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</si>
  <si>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</si>
  <si>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</si>
  <si>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</si>
  <si>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</si>
  <si>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</si>
  <si>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</si>
  <si>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</si>
  <si>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</si>
  <si>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</si>
  <si>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</si>
  <si>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</si>
  <si>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</si>
  <si>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</si>
  <si>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</si>
  <si>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</si>
  <si>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</si>
  <si>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</si>
  <si>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</si>
  <si>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</si>
  <si>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</si>
  <si>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</si>
  <si>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</si>
  <si>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</si>
  <si>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</si>
  <si>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</si>
  <si>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</si>
  <si>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</si>
  <si>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</si>
  <si>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</si>
  <si>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</si>
  <si>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</si>
  <si>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</si>
  <si>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</si>
  <si>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</si>
  <si>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</si>
  <si>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</si>
  <si>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</si>
  <si>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</si>
  <si>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</si>
  <si>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</si>
  <si>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</si>
  <si>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</si>
  <si>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</si>
  <si>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</si>
  <si>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</si>
  <si>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</si>
  <si>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</si>
  <si>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</si>
  <si>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</si>
  <si>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</si>
  <si>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</si>
  <si>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</si>
  <si>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</si>
  <si>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</si>
  <si>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</si>
  <si>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</si>
  <si>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</si>
  <si>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</si>
  <si>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</si>
  <si>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</si>
  <si>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</si>
  <si>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</si>
  <si>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</si>
  <si>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</si>
  <si>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</si>
  <si>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</si>
  <si>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</si>
  <si>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</si>
  <si>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</si>
  <si>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</si>
  <si>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</si>
  <si>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</si>
  <si>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</si>
  <si>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</si>
  <si>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</si>
  <si>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</si>
  <si>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</si>
  <si>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</si>
  <si>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</si>
  <si>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</si>
  <si>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</si>
  <si>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</si>
  <si>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</si>
  <si>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</si>
  <si>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</si>
  <si>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</si>
  <si>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</si>
  <si>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</si>
  <si>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</si>
  <si>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</si>
  <si>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</si>
  <si>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</si>
  <si>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</si>
  <si>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</si>
  <si>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</si>
  <si>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</si>
  <si>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</si>
  <si>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</si>
  <si>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</si>
  <si>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</si>
  <si>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</si>
  <si>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</si>
  <si>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</si>
  <si>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</si>
  <si>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</si>
  <si>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</si>
  <si>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</si>
  <si>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</si>
  <si>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</si>
  <si>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</si>
  <si>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</si>
  <si>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</si>
  <si>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</si>
  <si>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</si>
  <si>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</si>
  <si>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</si>
  <si>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</si>
  <si>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</si>
  <si>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</si>
  <si>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</si>
  <si>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</si>
  <si>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</si>
  <si>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</si>
  <si>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</si>
  <si>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</si>
  <si>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</si>
  <si>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</si>
  <si>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</si>
  <si>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</si>
  <si>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</si>
  <si>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</si>
  <si>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</si>
  <si>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</si>
  <si>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</si>
  <si>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</si>
  <si>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</si>
  <si>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</si>
  <si>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</si>
  <si>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</si>
  <si>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</si>
  <si>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</si>
  <si>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</si>
  <si>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</si>
  <si>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</si>
  <si>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</si>
  <si>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</si>
  <si>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</si>
  <si>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</si>
  <si>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</si>
  <si>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</si>
  <si>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</si>
  <si>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</si>
  <si>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</si>
  <si>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</si>
  <si>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</si>
  <si>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</si>
  <si>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</si>
  <si>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</si>
  <si>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</si>
  <si>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</si>
  <si>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</si>
  <si>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</si>
  <si>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</si>
  <si>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</si>
  <si>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</si>
  <si>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</si>
  <si>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</si>
  <si>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</si>
  <si>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</si>
  <si>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</si>
  <si>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</si>
  <si>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</si>
  <si>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</si>
  <si>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</si>
  <si>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</si>
  <si>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</si>
  <si>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</si>
  <si>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</si>
  <si>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</si>
  <si>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</si>
  <si>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</si>
  <si>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</si>
  <si>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</si>
  <si>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</si>
  <si>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</si>
  <si>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</si>
  <si>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</si>
  <si>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</si>
  <si>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</si>
  <si>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</si>
  <si>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</si>
  <si>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</si>
  <si>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</si>
  <si>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</si>
  <si>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</si>
  <si>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</si>
  <si>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</si>
  <si>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</si>
  <si>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</si>
  <si>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</si>
  <si>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</si>
  <si>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</si>
  <si>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</si>
  <si>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</si>
  <si>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</si>
  <si>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</si>
  <si>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</si>
  <si>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</si>
  <si>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</si>
  <si>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</si>
  <si>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</si>
  <si>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</si>
  <si>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</si>
  <si>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</si>
  <si>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</si>
  <si>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</si>
  <si>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</si>
  <si>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</si>
  <si>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</si>
  <si>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</si>
  <si>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</si>
  <si>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</si>
  <si>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</si>
  <si>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</si>
  <si>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</si>
  <si>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</si>
  <si>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</si>
  <si>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</si>
  <si>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</si>
  <si>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</si>
  <si>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</si>
  <si>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</si>
  <si>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</si>
  <si>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</si>
  <si>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</si>
  <si>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</si>
  <si>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</si>
  <si>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</si>
  <si>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</si>
  <si>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</si>
  <si>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</si>
  <si>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</si>
  <si>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</si>
  <si>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</si>
  <si>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</si>
  <si>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</si>
  <si>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</si>
  <si>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</si>
  <si>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</si>
  <si>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</si>
  <si>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</si>
  <si>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</si>
  <si>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</si>
  <si>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</si>
  <si>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</si>
  <si>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</si>
  <si>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</si>
  <si>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</si>
  <si>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</si>
  <si>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</si>
  <si>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</si>
  <si>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</si>
  <si>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</si>
  <si>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</si>
  <si>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</si>
  <si>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</si>
  <si>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</si>
  <si>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</si>
  <si>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</si>
  <si>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</si>
  <si>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</si>
  <si>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</si>
  <si>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</si>
  <si>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</si>
  <si>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</si>
  <si>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</si>
  <si>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</si>
  <si>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</si>
  <si>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</si>
  <si>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</si>
  <si>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</si>
  <si>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</si>
  <si>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</si>
  <si>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</si>
  <si>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</si>
  <si>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</si>
  <si>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</si>
  <si>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</si>
  <si>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</si>
  <si>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</si>
  <si>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</si>
  <si>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</si>
  <si>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</si>
  <si>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</si>
  <si>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</si>
  <si>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</si>
  <si>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</si>
  <si>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</si>
  <si>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</si>
  <si>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</si>
  <si>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</si>
  <si>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</si>
  <si>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</si>
  <si>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</si>
  <si>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</si>
  <si>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</si>
  <si>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</si>
  <si>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</si>
  <si>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</si>
  <si>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</si>
  <si>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</si>
  <si>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</si>
  <si>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</si>
  <si>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</si>
  <si>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</si>
  <si>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</si>
  <si>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</si>
  <si>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</si>
  <si>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</si>
  <si>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</si>
  <si>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</si>
  <si>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</si>
  <si>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</si>
  <si>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</si>
  <si>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</si>
  <si>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</si>
  <si>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</si>
  <si>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</si>
  <si>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</si>
  <si>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</si>
  <si>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</si>
  <si>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</si>
  <si>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</si>
  <si>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</si>
  <si>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</si>
  <si>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</si>
  <si>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</si>
  <si>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</si>
  <si>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</si>
  <si>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</si>
  <si>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</si>
  <si>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</si>
  <si>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</si>
  <si>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</si>
  <si>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</si>
  <si>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</si>
  <si>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</si>
  <si>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</si>
  <si>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</si>
  <si>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</si>
  <si>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</si>
  <si>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</si>
  <si>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</si>
  <si>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</si>
  <si>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</si>
  <si>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</si>
  <si>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</si>
  <si>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</si>
  <si>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</si>
  <si>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</si>
  <si>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</si>
  <si>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</si>
  <si>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</si>
  <si>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</si>
  <si>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</si>
  <si>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</si>
  <si>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</si>
  <si>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</si>
  <si>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</si>
  <si>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</si>
  <si>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</si>
  <si>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</si>
  <si>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</si>
  <si>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</si>
  <si>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</si>
  <si>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</si>
  <si>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</si>
  <si>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</si>
  <si>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</si>
  <si>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</si>
  <si>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</si>
  <si>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</si>
  <si>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</si>
  <si>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</si>
  <si>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</si>
  <si>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</si>
  <si>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</si>
  <si>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</si>
  <si>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</si>
  <si>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</si>
  <si>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</si>
  <si>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</si>
  <si>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</si>
  <si>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</si>
  <si>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</si>
  <si>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</si>
  <si>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</si>
  <si>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</si>
  <si>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</si>
  <si>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</si>
  <si>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</si>
  <si>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</si>
  <si>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</si>
  <si>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</si>
  <si>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</si>
  <si>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</si>
  <si>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</si>
  <si>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</si>
  <si>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</si>
  <si>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</si>
  <si>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</si>
  <si>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</si>
  <si>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</si>
  <si>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</si>
  <si>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</si>
  <si>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</si>
  <si>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</si>
  <si>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</si>
  <si>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</si>
  <si>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</si>
  <si>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</si>
  <si>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</si>
  <si>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</si>
  <si>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</si>
  <si>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</si>
  <si>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</si>
  <si>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</si>
  <si>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</si>
  <si>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</si>
  <si>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</si>
  <si>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</si>
  <si>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</si>
  <si>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</si>
  <si>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</si>
  <si>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</si>
  <si>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</si>
  <si>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</si>
  <si>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</si>
  <si>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</si>
  <si>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</si>
  <si>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</si>
  <si>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</si>
  <si>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</si>
  <si>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</si>
  <si>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</si>
  <si>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</si>
  <si>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</si>
  <si>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</si>
  <si>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</si>
  <si>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</si>
  <si>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</si>
  <si>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</si>
  <si>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</si>
  <si>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</si>
  <si>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</si>
  <si>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</si>
  <si>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</si>
  <si>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</si>
  <si>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</si>
  <si>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</si>
  <si>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</si>
  <si>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</si>
  <si>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</si>
  <si>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</si>
  <si>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</si>
  <si>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</si>
  <si>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</si>
  <si>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</si>
  <si>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</si>
  <si>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</si>
  <si>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</si>
  <si>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</si>
  <si>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</si>
  <si>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</si>
  <si>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</si>
  <si>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</si>
  <si>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</si>
  <si>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</si>
  <si>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</si>
  <si>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</si>
  <si>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</si>
  <si>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</si>
  <si>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</si>
  <si>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</si>
  <si>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</si>
  <si>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</si>
  <si>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</si>
  <si>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</si>
  <si>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</si>
  <si>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</si>
  <si>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</si>
  <si>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</si>
  <si>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</si>
  <si>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</si>
  <si>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</si>
  <si>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</si>
  <si>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</si>
  <si>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</si>
  <si>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</si>
  <si>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</si>
  <si>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</si>
  <si>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</si>
  <si>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</si>
  <si>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</si>
  <si>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</si>
  <si>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</si>
  <si>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</si>
  <si>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</si>
  <si>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</si>
  <si>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</si>
  <si>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</si>
  <si>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</si>
  <si>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</si>
  <si>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</si>
  <si>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</si>
  <si>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</si>
  <si>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</si>
  <si>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</si>
  <si>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</si>
  <si>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</si>
  <si>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</si>
  <si>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</si>
  <si>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</si>
  <si>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</si>
  <si>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</si>
  <si>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</si>
  <si>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</si>
  <si>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</si>
  <si>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</si>
  <si>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</si>
  <si>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</si>
  <si>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</si>
  <si>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</si>
  <si>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</si>
  <si>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</si>
  <si>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</si>
  <si>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</si>
  <si>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</si>
  <si>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</si>
  <si>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</si>
  <si>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</si>
  <si>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</si>
  <si>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</si>
  <si>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</si>
  <si>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</si>
  <si>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</si>
  <si>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</si>
  <si>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</si>
  <si>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</si>
  <si>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</si>
  <si>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</si>
  <si>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</si>
  <si>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</si>
  <si>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</si>
  <si>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</si>
  <si>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</si>
  <si>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</si>
  <si>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</si>
  <si>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</si>
  <si>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</si>
  <si>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</si>
  <si>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</si>
  <si>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</si>
  <si>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</si>
  <si>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</si>
  <si>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</si>
  <si>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</si>
  <si>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</si>
  <si>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</si>
  <si>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</si>
  <si>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</si>
  <si>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</si>
  <si>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</si>
  <si>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</si>
  <si>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</si>
  <si>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</si>
  <si>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</si>
  <si>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</si>
  <si>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</si>
  <si>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</si>
  <si>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</si>
  <si>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</si>
  <si>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</si>
  <si>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</si>
  <si>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</si>
  <si>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</si>
  <si>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</si>
  <si>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</si>
  <si>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</si>
  <si>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</si>
  <si>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</si>
  <si>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</si>
  <si>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</si>
  <si>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</si>
  <si>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</si>
  <si>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</si>
  <si>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</si>
  <si>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</si>
  <si>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</si>
  <si>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</si>
  <si>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</si>
  <si>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</si>
  <si>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</si>
  <si>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</si>
  <si>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</si>
  <si>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</si>
  <si>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</si>
  <si>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</si>
  <si>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</si>
  <si>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</si>
  <si>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</si>
  <si>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</si>
  <si>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</si>
  <si>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</si>
  <si>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</si>
  <si>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</si>
  <si>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</si>
  <si>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</si>
  <si>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</si>
  <si>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</si>
  <si>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</si>
  <si>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</si>
  <si>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</si>
  <si>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</si>
  <si>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</si>
  <si>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</si>
  <si>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</si>
  <si>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</si>
  <si>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</si>
  <si>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</si>
  <si>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</si>
  <si>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</si>
  <si>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</si>
  <si>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</si>
  <si>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</si>
  <si>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</si>
  <si>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</si>
  <si>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</si>
  <si>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</si>
  <si>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</si>
  <si>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</si>
  <si>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</si>
  <si>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</si>
  <si>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</si>
  <si>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</si>
  <si>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</si>
  <si>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</si>
  <si>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</si>
  <si>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</si>
  <si>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</si>
  <si>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</si>
  <si>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</si>
  <si>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</si>
  <si>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</si>
  <si>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</si>
  <si>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</si>
  <si>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</si>
  <si>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</si>
  <si>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</si>
  <si>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</si>
  <si>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</si>
  <si>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</si>
  <si>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</si>
  <si>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</si>
  <si>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</si>
  <si>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</si>
  <si>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</si>
  <si>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</si>
  <si>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</si>
  <si>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</si>
  <si>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</si>
  <si>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</si>
  <si>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</si>
  <si>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</si>
  <si>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</si>
  <si>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</si>
  <si>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</si>
  <si>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</si>
  <si>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</si>
  <si>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</si>
  <si>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</si>
  <si>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</si>
  <si>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</si>
  <si>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</si>
  <si>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</si>
  <si>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</si>
  <si>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</si>
  <si>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</si>
  <si>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</si>
  <si>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</si>
  <si>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</si>
  <si>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</si>
  <si>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</si>
  <si>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</si>
  <si>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</si>
  <si>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</si>
  <si>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</si>
  <si>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</si>
  <si>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</si>
  <si>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</si>
  <si>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</si>
  <si>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</si>
  <si>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</si>
  <si>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</si>
  <si>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</si>
  <si>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</si>
  <si>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</si>
  <si>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</si>
  <si>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</si>
  <si>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</si>
  <si>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</si>
  <si>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</si>
  <si>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</si>
  <si>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</si>
  <si>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</si>
  <si>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</si>
  <si>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</si>
  <si>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</si>
  <si>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</si>
  <si>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</si>
  <si>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</si>
  <si>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</si>
  <si>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</si>
  <si>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</si>
  <si>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</si>
  <si>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</si>
  <si>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</si>
  <si>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</si>
  <si>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</si>
  <si>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</si>
  <si>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</si>
  <si>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</si>
  <si>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</si>
  <si>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</si>
  <si>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</si>
  <si>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</si>
  <si>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</si>
  <si>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</si>
  <si>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</si>
  <si>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</si>
  <si>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</si>
  <si>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</si>
  <si>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</si>
  <si>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</si>
  <si>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</si>
  <si>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</si>
  <si>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</si>
  <si>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</si>
  <si>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</si>
  <si>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</si>
  <si>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</si>
  <si>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</si>
  <si>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</si>
  <si>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</si>
  <si>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</si>
  <si>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</si>
  <si>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</si>
  <si>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</si>
  <si>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</si>
  <si>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</si>
  <si>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</si>
  <si>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</si>
  <si>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</si>
  <si>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</si>
  <si>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</si>
  <si>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</si>
  <si>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</si>
  <si>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</si>
  <si>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</si>
  <si>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</si>
  <si>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</si>
  <si>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</si>
  <si>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</si>
  <si>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</si>
  <si>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</si>
  <si>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</si>
  <si>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</si>
  <si>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</si>
  <si>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</si>
  <si>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</si>
  <si>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</si>
  <si>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</si>
  <si>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</si>
  <si>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</si>
  <si>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</si>
  <si>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</si>
  <si>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</si>
  <si>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</si>
  <si>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</si>
  <si>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</si>
  <si>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</si>
  <si>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</si>
  <si>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</si>
  <si>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</si>
  <si>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</si>
  <si>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</si>
  <si>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</si>
  <si>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</si>
  <si>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</si>
  <si>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</si>
  <si>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</si>
  <si>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</si>
  <si>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</si>
  <si>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</si>
  <si>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</si>
  <si>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</si>
  <si>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</si>
  <si>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</si>
  <si>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</si>
  <si>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</si>
  <si>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</si>
  <si>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</si>
  <si>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</si>
  <si>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</si>
  <si>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</si>
  <si>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</si>
  <si>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</si>
  <si>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</si>
  <si>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</si>
  <si>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</si>
  <si>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</si>
  <si>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</si>
  <si>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</si>
  <si>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</si>
  <si>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</si>
  <si>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</si>
  <si>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</si>
  <si>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</si>
  <si>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</si>
  <si>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</si>
  <si>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</si>
  <si>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</si>
  <si>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</si>
  <si>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</si>
  <si>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</si>
  <si>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</si>
  <si>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</si>
  <si>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</si>
  <si>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</si>
  <si>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</si>
  <si>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</si>
  <si>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</si>
  <si>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</si>
  <si>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</si>
  <si>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</si>
  <si>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</si>
  <si>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</si>
  <si>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</si>
  <si>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</si>
  <si>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</si>
  <si>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</si>
  <si>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</si>
  <si>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</si>
  <si>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</si>
  <si>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</si>
  <si>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</si>
  <si>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</si>
  <si>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</si>
  <si>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</si>
  <si>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</si>
  <si>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</si>
  <si>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</si>
  <si>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</si>
  <si>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</si>
  <si>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</si>
  <si>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</si>
  <si>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</si>
  <si>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</si>
  <si>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</si>
  <si>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</si>
  <si>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</si>
  <si>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</si>
  <si>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</si>
  <si>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</si>
  <si>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</si>
  <si>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</si>
  <si>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</si>
  <si>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</si>
  <si>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</si>
  <si>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</si>
  <si>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</si>
  <si>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</si>
  <si>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</si>
  <si>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</si>
  <si>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</si>
  <si>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</si>
  <si>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</si>
  <si>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</si>
  <si>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</si>
  <si>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</si>
  <si>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</si>
  <si>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</si>
  <si>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</si>
  <si>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</si>
  <si>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</si>
  <si>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</si>
  <si>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</si>
  <si>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</si>
  <si>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</si>
  <si>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</si>
  <si>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</si>
  <si>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</si>
  <si>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</si>
  <si>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</si>
  <si>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</si>
  <si>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</si>
  <si>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</si>
  <si>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</si>
  <si>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</si>
  <si>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</si>
  <si>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</si>
  <si>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</si>
  <si>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</si>
  <si>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</si>
  <si>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</si>
  <si>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</si>
  <si>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</si>
  <si>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</si>
  <si>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</si>
  <si>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</si>
  <si>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</si>
  <si>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</si>
  <si>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</si>
  <si>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</si>
  <si>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</si>
  <si>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</si>
  <si>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</si>
  <si>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</si>
  <si>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</si>
  <si>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</si>
  <si>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</si>
  <si>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</si>
  <si>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</si>
  <si>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</si>
  <si>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</si>
  <si>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</si>
  <si>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</si>
  <si>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</si>
  <si>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</si>
  <si>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</si>
  <si>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</si>
  <si>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</si>
  <si>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</si>
  <si>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</si>
  <si>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</si>
  <si>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</si>
  <si>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</si>
  <si>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</si>
  <si>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</si>
  <si>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</si>
  <si>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</si>
  <si>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</si>
  <si>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</si>
  <si>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</si>
  <si>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</si>
  <si>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</si>
  <si>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</si>
  <si>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</si>
  <si>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</si>
  <si>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</si>
  <si>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</si>
  <si>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</si>
  <si>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</si>
  <si>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</si>
  <si>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</si>
  <si>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</si>
  <si>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</si>
  <si>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</si>
  <si>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</si>
  <si>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</si>
  <si>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</si>
  <si>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</si>
  <si>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</si>
  <si>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</si>
  <si>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</si>
  <si>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</si>
  <si>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</si>
  <si>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</si>
  <si>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</si>
  <si>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</si>
  <si>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</si>
  <si>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</si>
  <si>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</si>
  <si>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</si>
  <si>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</si>
  <si>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</si>
  <si>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</si>
  <si>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</si>
  <si>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</si>
  <si>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</si>
  <si>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</si>
  <si>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</si>
  <si>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</si>
  <si>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</si>
  <si>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</si>
  <si>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</si>
  <si>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</si>
  <si>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</si>
  <si>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</si>
  <si>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</si>
  <si>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</si>
  <si>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</si>
  <si>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</si>
  <si>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</si>
  <si>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</si>
  <si>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</si>
  <si>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</si>
  <si>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</si>
  <si>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</si>
  <si>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</si>
  <si>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</si>
  <si>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</si>
  <si>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</si>
  <si>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</si>
  <si>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</si>
  <si>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</si>
  <si>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</si>
  <si>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</si>
  <si>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</si>
  <si>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</si>
  <si>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</si>
  <si>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</si>
  <si>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</si>
  <si>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</si>
  <si>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</si>
  <si>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</si>
  <si>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</si>
  <si>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</si>
  <si>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</si>
  <si>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</si>
  <si>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</si>
  <si>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</si>
  <si>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</si>
  <si>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</si>
  <si>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</si>
  <si>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</si>
  <si>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</si>
  <si>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</si>
  <si>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</si>
  <si>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</si>
  <si>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</si>
  <si>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</si>
  <si>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</si>
  <si>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</si>
  <si>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</si>
  <si>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</si>
  <si>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</si>
  <si>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</si>
  <si>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</si>
  <si>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</si>
  <si>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</si>
  <si>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</si>
  <si>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</si>
  <si>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</si>
  <si>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</si>
  <si>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</si>
  <si>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</si>
  <si>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</si>
  <si>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</si>
  <si>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</si>
  <si>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</si>
  <si>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</si>
  <si>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</si>
  <si>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</si>
  <si>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</si>
  <si>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</si>
  <si>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</si>
  <si>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</si>
  <si>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</si>
  <si>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</si>
  <si>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</si>
  <si>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</si>
  <si>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</si>
  <si>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</si>
  <si>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</si>
  <si>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</si>
  <si>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</si>
  <si>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</si>
  <si>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</si>
  <si>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</si>
  <si>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</si>
  <si>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</si>
  <si>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</si>
  <si>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</si>
  <si>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</si>
  <si>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</si>
  <si>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</si>
  <si>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</si>
  <si>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</si>
  <si>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</si>
  <si>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</si>
  <si>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</si>
  <si>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</si>
  <si>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</si>
  <si>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</si>
  <si>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</si>
  <si>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</si>
  <si>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</si>
  <si>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</si>
  <si>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</si>
  <si>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</si>
  <si>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</si>
  <si>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</si>
  <si>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</si>
  <si>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</si>
  <si>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</si>
  <si>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</si>
  <si>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</si>
  <si>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</si>
  <si>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</si>
  <si>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</si>
  <si>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</si>
  <si>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</si>
  <si>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</si>
  <si>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</si>
  <si>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</si>
  <si>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</si>
  <si>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</si>
  <si>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</si>
  <si>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</si>
  <si>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</si>
  <si>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</si>
  <si>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</si>
  <si>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</si>
  <si>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</si>
  <si>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</si>
  <si>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</si>
  <si>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</si>
  <si>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</si>
  <si>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</si>
  <si>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</si>
  <si>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</si>
  <si>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</si>
  <si>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</si>
  <si>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</si>
  <si>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</si>
  <si>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</si>
  <si>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</si>
  <si>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</si>
  <si>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</si>
  <si>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</si>
  <si>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</si>
  <si>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</si>
  <si>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</si>
  <si>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</si>
  <si>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</si>
  <si>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</si>
  <si>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</si>
  <si>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</si>
  <si>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</si>
  <si>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</si>
  <si>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</si>
  <si>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</si>
  <si>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</si>
  <si>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</si>
  <si>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</si>
  <si>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</si>
  <si>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</si>
  <si>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</si>
  <si>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</si>
  <si>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</si>
  <si>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</si>
  <si>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</si>
  <si>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</si>
  <si>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</si>
  <si>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</si>
  <si>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</si>
  <si>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</si>
  <si>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</si>
  <si>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</si>
  <si>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</si>
  <si>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</si>
  <si>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</si>
  <si>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</si>
  <si>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</si>
  <si>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</si>
  <si>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</si>
  <si>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</si>
  <si>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</si>
  <si>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</si>
  <si>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</si>
  <si>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</si>
  <si>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</si>
  <si>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</si>
  <si>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</si>
  <si>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</si>
  <si>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</si>
  <si>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</si>
  <si>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</si>
  <si>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</si>
  <si>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</si>
  <si>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</si>
  <si>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</si>
  <si>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</si>
  <si>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</si>
  <si>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</si>
  <si>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</si>
  <si>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</si>
  <si>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</si>
  <si>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</si>
  <si>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</si>
  <si>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</si>
  <si>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</si>
  <si>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</si>
  <si>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</si>
  <si>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</si>
  <si>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</si>
  <si>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</si>
  <si>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</si>
  <si>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</si>
  <si>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</si>
  <si>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</si>
  <si>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</si>
  <si>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</si>
  <si>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</si>
  <si>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</si>
  <si>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</si>
  <si>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</si>
  <si>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</si>
  <si>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</si>
  <si>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</si>
  <si>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</si>
  <si>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</si>
  <si>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</si>
  <si>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</si>
  <si>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</si>
  <si>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</si>
  <si>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</si>
  <si>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</si>
  <si>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</si>
  <si>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</si>
  <si>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</si>
  <si>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</si>
  <si>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</si>
  <si>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</si>
  <si>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</si>
  <si>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</si>
  <si>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</si>
  <si>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</si>
  <si>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</si>
  <si>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</si>
  <si>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</si>
  <si>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</si>
  <si>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</si>
  <si>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</si>
  <si>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</si>
  <si>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</si>
  <si>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</si>
  <si>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</si>
  <si>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</si>
  <si>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</si>
  <si>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</si>
  <si>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</si>
  <si>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</si>
  <si>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</si>
  <si>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</si>
  <si>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</si>
  <si>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</si>
  <si>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</si>
  <si>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</si>
  <si>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</si>
  <si>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</si>
  <si>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</si>
  <si>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</si>
  <si>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</si>
  <si>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</si>
  <si>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</si>
  <si>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</si>
  <si>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</si>
  <si>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</si>
  <si>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</si>
  <si>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</si>
  <si>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</si>
  <si>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</si>
  <si>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</si>
  <si>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</si>
  <si>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</si>
  <si>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</si>
  <si>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</si>
  <si>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</si>
  <si>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</si>
  <si>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</si>
  <si>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</si>
  <si>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</si>
  <si>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</si>
  <si>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</si>
  <si>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</si>
  <si>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</si>
  <si>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</si>
  <si>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</si>
  <si>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</si>
  <si>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</si>
  <si>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</si>
  <si>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</si>
  <si>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</si>
  <si>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</si>
  <si>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</si>
  <si>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</si>
  <si>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</si>
  <si>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</si>
  <si>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</si>
  <si>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</si>
  <si>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</si>
  <si>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</si>
  <si>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</si>
  <si>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</si>
  <si>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</si>
  <si>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</si>
  <si>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</si>
  <si>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</si>
  <si>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</si>
  <si>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</si>
  <si>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</si>
  <si>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</si>
  <si>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</si>
  <si>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</si>
  <si>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</si>
  <si>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</si>
  <si>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</si>
  <si>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</si>
  <si>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</si>
  <si>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</si>
  <si>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</si>
  <si>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</si>
  <si>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</si>
  <si>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</si>
  <si>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</si>
  <si>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</si>
  <si>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</si>
  <si>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</si>
  <si>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</si>
  <si>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</si>
  <si>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</si>
  <si>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</si>
  <si>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</si>
  <si>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</si>
  <si>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</si>
  <si>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</si>
  <si>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</si>
  <si>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</si>
  <si>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</si>
  <si>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</si>
  <si>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</si>
  <si>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</si>
  <si>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</si>
  <si>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</si>
  <si>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</si>
  <si>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</si>
  <si>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</si>
  <si>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</si>
  <si>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</si>
  <si>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</si>
  <si>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</si>
  <si>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</si>
  <si>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</si>
  <si>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</si>
  <si>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</si>
  <si>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</si>
  <si>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</si>
  <si>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</si>
  <si>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</si>
  <si>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</si>
  <si>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</si>
  <si>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</si>
  <si>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</si>
  <si>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</si>
  <si>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</si>
  <si>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</si>
  <si>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</si>
  <si>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</si>
  <si>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</si>
  <si>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</si>
  <si>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</si>
  <si>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</si>
  <si>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</si>
  <si>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</si>
  <si>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</si>
  <si>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</si>
  <si>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</si>
  <si>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</si>
  <si>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</si>
  <si>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</si>
  <si>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</si>
  <si>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</si>
  <si>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</si>
  <si>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</si>
  <si>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</si>
  <si>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</si>
  <si>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</si>
  <si>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</si>
  <si>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</si>
  <si>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</si>
  <si>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</si>
  <si>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</si>
  <si>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</si>
  <si>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</si>
  <si>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</si>
  <si>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</si>
  <si>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</si>
  <si>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</si>
  <si>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</si>
  <si>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</si>
  <si>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</si>
  <si>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</si>
  <si>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</si>
  <si>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</si>
  <si>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</si>
  <si>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</si>
  <si>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</si>
  <si>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</si>
  <si>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</si>
  <si>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</si>
  <si>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</si>
  <si>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</si>
  <si>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</si>
  <si>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</si>
  <si>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</si>
  <si>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</si>
  <si>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</si>
  <si>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</si>
  <si>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</si>
  <si>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</si>
  <si>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</si>
  <si>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</si>
  <si>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</si>
  <si>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</si>
  <si>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</si>
  <si>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</si>
  <si>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</si>
  <si>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</si>
  <si>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</si>
  <si>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</si>
  <si>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</si>
  <si>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</si>
  <si>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</si>
  <si>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</si>
  <si>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</si>
  <si>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</si>
  <si>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</si>
  <si>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</si>
  <si>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</si>
  <si>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</si>
  <si>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</si>
  <si>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</si>
  <si>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</si>
  <si>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</si>
  <si>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</si>
  <si>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</si>
  <si>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</si>
  <si>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</si>
  <si>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</si>
  <si>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</si>
  <si>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</si>
  <si>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</si>
  <si>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</si>
  <si>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</si>
  <si>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</si>
  <si>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</si>
  <si>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</si>
  <si>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</si>
  <si>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</si>
  <si>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</si>
  <si>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</si>
  <si>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</si>
  <si>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</si>
  <si>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</si>
  <si>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</si>
  <si>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</si>
  <si>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</si>
  <si>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</si>
  <si>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</si>
  <si>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</si>
  <si>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</si>
  <si>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</si>
  <si>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</si>
  <si>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</si>
  <si>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</si>
  <si>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</si>
  <si>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</si>
  <si>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</si>
  <si>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</si>
  <si>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</si>
  <si>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</si>
  <si>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</si>
  <si>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</si>
  <si>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</si>
  <si>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</si>
  <si>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</si>
  <si>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</si>
  <si>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</si>
  <si>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</si>
  <si>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</si>
  <si>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</si>
  <si>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</si>
  <si>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</si>
  <si>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</si>
  <si>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</si>
  <si>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</si>
  <si>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</si>
  <si>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</si>
  <si>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</si>
  <si>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</si>
  <si>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</si>
  <si>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</si>
  <si>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</si>
  <si>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</si>
  <si>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</si>
  <si>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</si>
  <si>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</si>
  <si>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</si>
  <si>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</si>
  <si>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</si>
  <si>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</si>
  <si>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</si>
  <si>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</si>
  <si>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</si>
  <si>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</si>
  <si>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</si>
  <si>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</si>
  <si>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</si>
  <si>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</si>
  <si>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</si>
  <si>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</si>
  <si>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</si>
  <si>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</si>
  <si>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</si>
  <si>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</si>
  <si>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</si>
  <si>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</si>
  <si>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</si>
  <si>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</si>
  <si>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</si>
  <si>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</si>
  <si>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</si>
  <si>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</si>
  <si>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</si>
  <si>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</si>
  <si>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</si>
  <si>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</si>
  <si>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</si>
  <si>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</si>
  <si>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</si>
  <si>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</si>
  <si>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</si>
  <si>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</si>
  <si>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</si>
  <si>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</si>
  <si>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</si>
  <si>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</si>
  <si>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</si>
  <si>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</si>
  <si>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</si>
  <si>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</si>
  <si>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</si>
  <si>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</si>
  <si>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</si>
  <si>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</si>
  <si>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</si>
  <si>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</si>
  <si>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</si>
  <si>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</si>
  <si>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</si>
  <si>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</si>
  <si>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</si>
  <si>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</si>
  <si>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</si>
  <si>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</si>
  <si>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</si>
  <si>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</si>
  <si>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</si>
  <si>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</si>
  <si>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</si>
  <si>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</si>
  <si>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</si>
  <si>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</si>
  <si>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</si>
  <si>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</si>
  <si>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</si>
  <si>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</si>
  <si>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</si>
  <si>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</si>
  <si>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</si>
  <si>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</si>
  <si>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</si>
  <si>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</si>
  <si>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</si>
  <si>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</si>
  <si>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</si>
  <si>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</si>
  <si>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</si>
  <si>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</si>
  <si>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</si>
  <si>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</si>
  <si>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</si>
  <si>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</si>
  <si>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</si>
  <si>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</si>
  <si>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</si>
  <si>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</si>
  <si>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</si>
  <si>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</si>
  <si>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</si>
  <si>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</si>
  <si>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</si>
  <si>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</si>
  <si>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</si>
  <si>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</si>
  <si>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</si>
  <si>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</si>
  <si>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</si>
  <si>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</si>
  <si>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</si>
  <si>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</si>
  <si>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</si>
  <si>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</si>
  <si>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</si>
  <si>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</si>
  <si>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</si>
  <si>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</si>
  <si>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</si>
  <si>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</si>
  <si>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</si>
  <si>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</si>
  <si>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</si>
  <si>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</si>
  <si>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</si>
  <si>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</si>
  <si>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</si>
  <si>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</si>
  <si>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</si>
  <si>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</si>
  <si>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</si>
  <si>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</si>
  <si>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</si>
  <si>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</si>
  <si>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</si>
  <si>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</si>
  <si>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</si>
  <si>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</si>
  <si>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</si>
  <si>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</si>
  <si>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</si>
  <si>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</si>
  <si>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</si>
  <si>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</si>
  <si>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</si>
  <si>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</si>
  <si>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</si>
  <si>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</si>
  <si>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</si>
  <si>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</si>
  <si>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</si>
  <si>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</si>
  <si>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</si>
  <si>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</si>
  <si>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</si>
  <si>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</si>
  <si>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</si>
  <si>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</si>
  <si>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</si>
  <si>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</si>
  <si>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</si>
  <si>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</si>
  <si>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</si>
  <si>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</si>
  <si>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</si>
  <si>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</si>
  <si>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</si>
  <si>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</si>
  <si>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</si>
  <si>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</si>
  <si>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</si>
  <si>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</si>
  <si>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</si>
  <si>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</si>
  <si>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</si>
  <si>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</si>
  <si>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</si>
  <si>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</si>
  <si>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</si>
  <si>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</si>
  <si>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</si>
  <si>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</si>
  <si>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</si>
  <si>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</si>
  <si>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</si>
  <si>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</si>
  <si>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</si>
  <si>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</si>
  <si>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</si>
  <si>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</si>
  <si>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</si>
  <si>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</si>
  <si>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</si>
  <si>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</si>
  <si>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</si>
  <si>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</si>
  <si>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</si>
  <si>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</si>
  <si>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</si>
  <si>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</si>
  <si>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</si>
  <si>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</si>
  <si>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</si>
  <si>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</si>
  <si>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</si>
  <si>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</si>
  <si>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</si>
  <si>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</si>
  <si>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</si>
  <si>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</si>
  <si>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</si>
  <si>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</si>
  <si>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</si>
  <si>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</si>
  <si>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</si>
  <si>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</si>
  <si>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</si>
  <si>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</si>
  <si>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</si>
  <si>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</si>
  <si>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</si>
  <si>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</si>
  <si>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</si>
  <si>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</si>
  <si>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</si>
  <si>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</si>
  <si>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</si>
  <si>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</si>
  <si>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</si>
  <si>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</si>
  <si>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</si>
  <si>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</si>
  <si>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</si>
  <si>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</si>
  <si>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</si>
  <si>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</si>
  <si>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</si>
  <si>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</si>
  <si>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</si>
  <si>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</si>
  <si>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</si>
  <si>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</si>
  <si>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</si>
  <si>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</si>
  <si>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</si>
  <si>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</si>
  <si>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</si>
  <si>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</si>
  <si>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</si>
  <si>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</si>
  <si>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</si>
  <si>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</si>
  <si>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</si>
  <si>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</si>
  <si>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</si>
  <si>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</si>
  <si>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</si>
  <si>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</si>
  <si>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</si>
  <si>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</si>
  <si>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</si>
  <si>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</si>
  <si>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</si>
  <si>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</si>
  <si>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</si>
  <si>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</si>
  <si>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</si>
  <si>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</si>
  <si>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</si>
  <si>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</si>
  <si>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</si>
  <si>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</si>
  <si>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</si>
  <si>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</si>
  <si>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</si>
  <si>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</si>
  <si>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</si>
  <si>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</si>
  <si>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</si>
  <si>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</si>
  <si>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</si>
  <si>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</si>
  <si>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</si>
  <si>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</si>
  <si>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</si>
  <si>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</si>
  <si>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</si>
  <si>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</si>
  <si>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</si>
  <si>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</si>
  <si>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</si>
  <si>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</si>
  <si>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</si>
  <si>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</si>
  <si>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</si>
  <si>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</si>
  <si>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</si>
  <si>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</si>
  <si>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</si>
  <si>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</si>
  <si>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</si>
  <si>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</si>
  <si>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</si>
  <si>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</si>
  <si>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</si>
  <si>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</si>
  <si>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</si>
  <si>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</si>
  <si>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</si>
  <si>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</si>
  <si>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</si>
  <si>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</si>
  <si>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</si>
  <si>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</si>
  <si>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</si>
  <si>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</si>
  <si>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</si>
  <si>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</si>
  <si>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</si>
  <si>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</si>
  <si>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</si>
  <si>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</si>
  <si>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</si>
  <si>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</si>
  <si>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</si>
  <si>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</si>
  <si>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</si>
  <si>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</si>
  <si>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</si>
  <si>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</si>
  <si>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</si>
  <si>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</si>
  <si>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</si>
  <si>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</si>
  <si>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</si>
  <si>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</si>
  <si>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</si>
  <si>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</si>
  <si>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</si>
  <si>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</si>
  <si>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</si>
  <si>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</si>
  <si>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</si>
  <si>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</si>
  <si>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</si>
  <si>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</si>
  <si>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</si>
  <si>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</si>
  <si>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</si>
  <si>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</si>
  <si>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</si>
  <si>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</si>
  <si>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</si>
  <si>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</si>
  <si>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</si>
  <si>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</si>
  <si>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</si>
  <si>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</si>
  <si>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</si>
  <si>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</si>
  <si>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</si>
  <si>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</si>
  <si>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</si>
  <si>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</si>
  <si>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</si>
  <si>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</si>
  <si>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</si>
  <si>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</si>
  <si>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</si>
  <si>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</si>
  <si>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</si>
  <si>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</si>
  <si>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</si>
  <si>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</si>
  <si>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</si>
  <si>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</si>
  <si>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</si>
  <si>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</si>
  <si>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</si>
  <si>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</si>
  <si>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</si>
  <si>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</si>
  <si>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</si>
  <si>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</si>
  <si>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</si>
  <si>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</si>
  <si>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</si>
  <si>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</si>
  <si>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</si>
  <si>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</si>
  <si>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</si>
  <si>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</si>
  <si>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</si>
  <si>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</si>
  <si>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</si>
  <si>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</si>
  <si>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</si>
  <si>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</si>
  <si>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</si>
  <si>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</si>
  <si>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</si>
  <si>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</si>
  <si>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</si>
  <si>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</si>
  <si>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</si>
  <si>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</si>
  <si>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</si>
  <si>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</si>
  <si>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</si>
  <si>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</si>
  <si>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</si>
  <si>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</si>
  <si>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</si>
  <si>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</si>
  <si>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</si>
  <si>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</si>
  <si>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</si>
  <si>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</si>
  <si>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</si>
  <si>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</si>
  <si>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</si>
  <si>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</si>
  <si>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</si>
  <si>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</si>
  <si>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</si>
  <si>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</si>
  <si>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</si>
  <si>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</si>
  <si>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</si>
  <si>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</si>
  <si>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</si>
  <si>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</si>
  <si>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</si>
  <si>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</si>
  <si>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</si>
  <si>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</si>
  <si>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</si>
  <si>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</si>
  <si>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</si>
  <si>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</si>
  <si>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</si>
  <si>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</si>
  <si>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</si>
  <si>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</si>
  <si>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</si>
  <si>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</si>
  <si>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</si>
  <si>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</si>
  <si>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</si>
  <si>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</si>
  <si>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</si>
  <si>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</si>
  <si>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</si>
  <si>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</si>
  <si>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</si>
  <si>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</si>
  <si>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</si>
  <si>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</si>
  <si>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</si>
  <si>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</si>
  <si>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</si>
  <si>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</si>
  <si>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</si>
  <si>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</si>
  <si>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</si>
  <si>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</si>
  <si>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</si>
  <si>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</si>
  <si>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</si>
  <si>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</si>
  <si>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</si>
  <si>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</si>
  <si>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</si>
  <si>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</si>
  <si>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</si>
  <si>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</si>
  <si>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</si>
  <si>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</si>
  <si>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</si>
  <si>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</si>
  <si>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</si>
  <si>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</si>
  <si>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</si>
  <si>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</si>
  <si>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</si>
  <si>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</si>
  <si>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</si>
  <si>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</si>
  <si>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</si>
  <si>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</si>
  <si>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</si>
  <si>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</si>
  <si>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</si>
  <si>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</si>
  <si>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</si>
  <si>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</si>
  <si>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</si>
  <si>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</si>
  <si>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</si>
  <si>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</si>
  <si>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</si>
  <si>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</si>
  <si>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</si>
  <si>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</si>
  <si>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</si>
  <si>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</si>
  <si>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</si>
  <si>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</si>
  <si>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</si>
  <si>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</si>
  <si>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</si>
  <si>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</si>
  <si>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</si>
  <si>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</si>
  <si>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</si>
  <si>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</si>
  <si>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</si>
  <si>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</si>
  <si>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</si>
  <si>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</si>
  <si>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</si>
  <si>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</si>
  <si>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</si>
  <si>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</si>
  <si>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</si>
  <si>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</si>
  <si>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</si>
  <si>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</si>
  <si>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</si>
  <si>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</si>
  <si>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</si>
  <si>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</si>
  <si>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</si>
  <si>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</si>
  <si>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</si>
  <si>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</si>
  <si>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</si>
  <si>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</si>
  <si>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</si>
  <si>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</si>
  <si>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</si>
  <si>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</si>
  <si>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</si>
  <si>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</si>
  <si>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</si>
  <si>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</si>
  <si>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</si>
  <si>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</si>
  <si>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</si>
  <si>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</si>
  <si>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</si>
  <si>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</si>
  <si>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</si>
  <si>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</si>
  <si>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</si>
  <si>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</si>
  <si>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</si>
  <si>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</si>
  <si>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</si>
  <si>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</si>
  <si>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</si>
  <si>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</si>
  <si>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</si>
  <si>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</si>
  <si>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</si>
  <si>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</si>
  <si>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</si>
  <si>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</si>
  <si>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</si>
  <si>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</si>
  <si>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</si>
  <si>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</si>
  <si>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</si>
  <si>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</si>
  <si>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</si>
  <si>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</si>
  <si>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</si>
  <si>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</si>
  <si>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</si>
  <si>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</si>
  <si>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</si>
  <si>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</si>
  <si>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</si>
  <si>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</si>
  <si>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</si>
  <si>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</si>
  <si>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</si>
  <si>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</si>
  <si>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</si>
  <si>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</si>
  <si>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</si>
  <si>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</si>
  <si>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</si>
  <si>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</si>
  <si>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</si>
  <si>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</si>
  <si>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</si>
  <si>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</si>
  <si>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</si>
  <si>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</si>
  <si>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</si>
  <si>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</si>
  <si>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</si>
  <si>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</si>
  <si>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</si>
  <si>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</si>
  <si>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</si>
  <si>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</si>
  <si>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</si>
  <si>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</si>
  <si>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</si>
  <si>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</si>
  <si>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</si>
  <si>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</si>
  <si>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</si>
  <si>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</si>
  <si>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</si>
  <si>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</si>
  <si>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</si>
  <si>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</si>
  <si>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</si>
  <si>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</si>
  <si>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</si>
  <si>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</si>
  <si>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</si>
  <si>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</si>
  <si>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</si>
  <si>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</si>
  <si>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</si>
  <si>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</si>
  <si>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</si>
  <si>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</si>
  <si>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</si>
  <si>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</si>
  <si>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</si>
  <si>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</si>
  <si>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</si>
  <si>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</si>
  <si>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</si>
  <si>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</si>
  <si>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</si>
  <si>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</si>
  <si>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</si>
  <si>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</si>
  <si>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</si>
  <si>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</si>
  <si>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</si>
  <si>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</si>
  <si>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</si>
  <si>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</si>
  <si>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</si>
  <si>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</si>
  <si>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</si>
  <si>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</si>
  <si>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</si>
  <si>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</si>
  <si>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</si>
  <si>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</si>
  <si>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</si>
  <si>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</si>
  <si>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</si>
  <si>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</si>
  <si>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</si>
  <si>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</si>
  <si>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</si>
  <si>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</si>
  <si>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</si>
  <si>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</si>
  <si>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</si>
  <si>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</si>
  <si>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</si>
  <si>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</si>
  <si>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</si>
  <si>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</si>
  <si>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</si>
  <si>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</si>
  <si>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</si>
  <si>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</si>
  <si>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</si>
  <si>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</si>
  <si>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</si>
  <si>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</si>
  <si>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</si>
  <si>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</si>
  <si>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</si>
  <si>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</si>
  <si>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</si>
  <si>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</si>
  <si>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</si>
  <si>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</si>
  <si>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</si>
  <si>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</si>
  <si>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</si>
  <si>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</si>
  <si>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</si>
  <si>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</si>
  <si>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</si>
  <si>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</si>
  <si>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</si>
  <si>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</si>
  <si>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</si>
  <si>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</si>
  <si>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</si>
  <si>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</si>
  <si>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</si>
  <si>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</si>
  <si>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</si>
  <si>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</si>
  <si>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</si>
  <si>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</si>
  <si>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</si>
  <si>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</si>
  <si>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</si>
  <si>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</si>
  <si>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</si>
  <si>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</si>
  <si>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</si>
  <si>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</si>
  <si>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</si>
  <si>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</si>
  <si>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</si>
  <si>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</si>
  <si>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</si>
  <si>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</si>
  <si>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</si>
  <si>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</si>
  <si>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</si>
  <si>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</si>
  <si>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</si>
  <si>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</si>
  <si>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</si>
  <si>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</si>
  <si>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</si>
  <si>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</si>
  <si>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</si>
  <si>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</si>
  <si>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</si>
  <si>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</si>
  <si>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</si>
  <si>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</si>
  <si>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</si>
  <si>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</si>
  <si>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</si>
  <si>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</si>
  <si>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</si>
  <si>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</si>
  <si>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</si>
  <si>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</si>
  <si>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</si>
  <si>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</si>
  <si>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</si>
  <si>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</si>
  <si>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</si>
  <si>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</si>
  <si>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</si>
  <si>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</si>
  <si>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</si>
  <si>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</si>
  <si>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</si>
  <si>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</si>
  <si>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</si>
  <si>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</si>
  <si>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</si>
  <si>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</si>
  <si>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</si>
  <si>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</si>
  <si>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</si>
  <si>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</si>
  <si>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</si>
  <si>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</si>
  <si>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</si>
  <si>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</si>
  <si>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</si>
  <si>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</si>
  <si>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</si>
  <si>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</si>
  <si>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</si>
  <si>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</si>
  <si>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</si>
  <si>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</si>
  <si>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</si>
  <si>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</si>
  <si>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</si>
  <si>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</si>
  <si>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</si>
  <si>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</si>
  <si>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</si>
  <si>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</si>
  <si>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</si>
  <si>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</si>
  <si>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</si>
  <si>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</si>
  <si>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</si>
  <si>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</si>
  <si>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</si>
  <si>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</si>
  <si>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</si>
  <si>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</si>
  <si>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</si>
  <si>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</si>
  <si>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</si>
  <si>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</si>
  <si>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</si>
  <si>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</si>
  <si>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</si>
  <si>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</si>
  <si>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</si>
  <si>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</si>
  <si>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</si>
  <si>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</si>
  <si>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</si>
  <si>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</si>
  <si>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</si>
  <si>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</si>
  <si>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</si>
  <si>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</si>
  <si>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</si>
  <si>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</si>
  <si>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</si>
  <si>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</si>
  <si>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</si>
  <si>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</si>
  <si>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</si>
  <si>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</si>
  <si>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</si>
  <si>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</si>
  <si>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</si>
  <si>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</si>
  <si>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</si>
  <si>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</si>
  <si>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</si>
  <si>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</si>
  <si>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</si>
  <si>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</si>
  <si>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</si>
  <si>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</si>
  <si>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</si>
  <si>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</si>
  <si>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</si>
  <si>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</si>
  <si>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</si>
  <si>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</si>
  <si>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</si>
  <si>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</si>
  <si>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</si>
  <si>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</si>
  <si>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</si>
  <si>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</si>
  <si>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</si>
  <si>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</si>
  <si>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</si>
  <si>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</si>
  <si>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</si>
  <si>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</si>
  <si>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</si>
  <si>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</si>
  <si>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</si>
  <si>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</si>
  <si>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</si>
  <si>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</si>
  <si>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</si>
  <si>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</si>
  <si>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</si>
  <si>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</si>
  <si>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</si>
  <si>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</si>
  <si>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</si>
  <si>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</si>
  <si>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</si>
  <si>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</si>
  <si>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</si>
  <si>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</si>
  <si>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</si>
  <si>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</si>
  <si>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</si>
  <si>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</si>
  <si>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</si>
  <si>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</si>
  <si>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</si>
  <si>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</si>
  <si>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</si>
  <si>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</si>
  <si>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</si>
  <si>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</si>
  <si>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</si>
  <si>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</si>
  <si>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</si>
  <si>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</si>
  <si>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</si>
  <si>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</si>
  <si>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</si>
  <si>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</si>
  <si>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</si>
  <si>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</si>
  <si>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</si>
  <si>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</si>
  <si>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</si>
  <si>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</si>
  <si>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</si>
  <si>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</si>
  <si>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</si>
  <si>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</si>
  <si>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</si>
  <si>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</si>
  <si>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</si>
  <si>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</si>
  <si>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</si>
  <si>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</si>
  <si>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</si>
  <si>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</si>
  <si>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</si>
  <si>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</si>
  <si>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</si>
  <si>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</si>
  <si>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</si>
  <si>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</si>
  <si>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</si>
  <si>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</si>
  <si>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</si>
  <si>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</si>
  <si>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</si>
  <si>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</si>
  <si>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</si>
  <si>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</si>
  <si>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</si>
  <si>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</si>
  <si>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</si>
  <si>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</si>
  <si>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</si>
  <si>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</si>
  <si>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</si>
  <si>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</si>
  <si>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</si>
  <si>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</si>
  <si>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</si>
  <si>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</si>
  <si>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</si>
  <si>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</si>
  <si>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</si>
  <si>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</si>
  <si>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</si>
  <si>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</si>
  <si>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</si>
  <si>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</si>
  <si>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</si>
  <si>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</si>
  <si>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</si>
  <si>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</si>
  <si>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</si>
  <si>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</si>
  <si>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</si>
  <si>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</si>
  <si>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</si>
  <si>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</si>
  <si>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</si>
  <si>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</si>
  <si>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</si>
  <si>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</si>
  <si>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</si>
  <si>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</si>
  <si>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</si>
  <si>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</si>
  <si>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</si>
  <si>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</si>
  <si>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</si>
  <si>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</si>
  <si>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</si>
  <si>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</si>
  <si>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</si>
  <si>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</si>
  <si>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</si>
  <si>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</si>
  <si>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</si>
  <si>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</si>
  <si>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</si>
  <si>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</si>
  <si>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</si>
  <si>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</si>
  <si>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</si>
  <si>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</si>
  <si>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</si>
  <si>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</si>
  <si>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</si>
  <si>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</si>
  <si>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</si>
  <si>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</si>
  <si>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</si>
  <si>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</si>
  <si>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</si>
  <si>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</si>
  <si>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</si>
  <si>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</si>
  <si>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</si>
  <si>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</si>
  <si>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</si>
  <si>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</si>
  <si>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</si>
  <si>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</si>
  <si>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</si>
  <si>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</si>
  <si>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</si>
  <si>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</si>
  <si>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</si>
  <si>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</si>
  <si>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</si>
  <si>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</si>
  <si>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</si>
  <si>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</si>
  <si>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</si>
  <si>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</si>
  <si>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</si>
  <si>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</si>
  <si>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</si>
  <si>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</si>
  <si>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</si>
  <si>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</si>
  <si>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</si>
  <si>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</si>
  <si>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</si>
  <si>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</si>
  <si>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</si>
  <si>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</si>
  <si>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</si>
  <si>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</si>
  <si>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</si>
  <si>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</si>
  <si>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</si>
  <si>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</si>
  <si>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</si>
  <si>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</si>
  <si>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</si>
  <si>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</si>
  <si>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</si>
  <si>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</si>
  <si>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</si>
  <si>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</si>
  <si>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</si>
  <si>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</si>
  <si>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</si>
  <si>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</si>
  <si>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</si>
  <si>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</si>
  <si>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</si>
  <si>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</si>
  <si>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</si>
  <si>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</si>
  <si>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</si>
  <si>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</si>
  <si>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</si>
  <si>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</si>
  <si>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</si>
  <si>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</si>
  <si>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</si>
  <si>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</si>
  <si>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</si>
  <si>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</si>
  <si>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</si>
  <si>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</si>
  <si>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</si>
  <si>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</si>
  <si>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</si>
  <si>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</si>
  <si>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</si>
  <si>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</si>
  <si>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</si>
  <si>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</si>
  <si>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</si>
  <si>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</si>
  <si>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</si>
  <si>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</si>
  <si>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</si>
  <si>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</si>
  <si>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</si>
  <si>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</si>
  <si>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</si>
  <si>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</si>
  <si>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</si>
  <si>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</si>
  <si>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</si>
  <si>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</si>
  <si>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</si>
  <si>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</si>
  <si>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</si>
  <si>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</si>
  <si>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</si>
  <si>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</si>
  <si>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</si>
  <si>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</si>
  <si>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</si>
  <si>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</si>
  <si>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</si>
  <si>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</si>
  <si>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</si>
  <si>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</si>
  <si>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</si>
  <si>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</si>
  <si>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</si>
  <si>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</si>
  <si>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</si>
  <si>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</si>
  <si>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</si>
  <si>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</si>
  <si>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</si>
  <si>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</si>
  <si>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</si>
  <si>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</si>
  <si>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</si>
  <si>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</si>
  <si>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</si>
  <si>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</si>
  <si>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</si>
  <si>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</si>
  <si>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</si>
  <si>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</si>
  <si>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</si>
  <si>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</si>
  <si>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</si>
  <si>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</si>
  <si>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</si>
  <si>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</si>
  <si>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</si>
  <si>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</si>
  <si>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</si>
  <si>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</si>
  <si>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</si>
  <si>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</si>
  <si>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</si>
  <si>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</si>
  <si>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</si>
  <si>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</si>
  <si>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</si>
  <si>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</si>
  <si>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</si>
  <si>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</si>
  <si>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</si>
  <si>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</si>
  <si>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</si>
  <si>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</si>
  <si>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</si>
  <si>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</si>
  <si>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</si>
  <si>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</si>
  <si>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</si>
  <si>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</si>
  <si>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</si>
  <si>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</si>
  <si>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</si>
  <si>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</si>
  <si>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</si>
  <si>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</si>
  <si>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</si>
  <si>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</si>
  <si>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</si>
  <si>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</si>
  <si>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</si>
  <si>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</si>
  <si>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</si>
  <si>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</si>
  <si>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</si>
  <si>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</si>
  <si>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</si>
  <si>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</si>
  <si>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</si>
  <si>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</si>
  <si>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</si>
  <si>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</si>
  <si>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</si>
  <si>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</si>
  <si>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</si>
  <si>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</si>
  <si>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</si>
  <si>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</si>
  <si>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</si>
  <si>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</si>
  <si>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</si>
  <si>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</si>
  <si>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</si>
  <si>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</si>
  <si>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</si>
  <si>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</si>
  <si>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</si>
  <si>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</si>
  <si>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</si>
  <si>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</si>
  <si>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</si>
  <si>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</si>
  <si>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</si>
  <si>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</si>
  <si>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</si>
  <si>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</si>
  <si>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</si>
  <si>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</si>
  <si>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</si>
  <si>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</si>
  <si>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</si>
  <si>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</si>
  <si>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</si>
  <si>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</si>
  <si>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</si>
  <si>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</si>
  <si>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</si>
  <si>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</si>
  <si>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</si>
  <si>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</si>
  <si>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</si>
  <si>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</si>
  <si>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</si>
  <si>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</si>
  <si>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</si>
  <si>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</si>
  <si>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</si>
  <si>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</si>
  <si>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</si>
  <si>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</si>
  <si>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</si>
  <si>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</si>
  <si>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</si>
  <si>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</si>
  <si>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</si>
  <si>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</si>
  <si>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</si>
  <si>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</si>
  <si>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</si>
  <si>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</si>
  <si>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</si>
  <si>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</si>
  <si>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</si>
  <si>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</si>
  <si>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</si>
  <si>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</si>
  <si>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</si>
  <si>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</si>
  <si>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</si>
  <si>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</si>
  <si>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</si>
  <si>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</si>
  <si>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</si>
  <si>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</si>
  <si>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</si>
  <si>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</si>
  <si>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</si>
  <si>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</si>
  <si>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</si>
  <si>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</si>
  <si>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</si>
  <si>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</si>
  <si>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</si>
  <si>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</si>
  <si>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</si>
  <si>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</si>
  <si>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</si>
  <si>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</si>
  <si>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</si>
  <si>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</si>
  <si>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</si>
  <si>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</si>
  <si>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</si>
  <si>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</si>
  <si>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</si>
  <si>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</si>
  <si>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</si>
  <si>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</si>
  <si>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</si>
  <si>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</si>
  <si>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</si>
  <si>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</si>
  <si>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</si>
  <si>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</si>
  <si>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</si>
  <si>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</si>
  <si>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</si>
  <si>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</si>
  <si>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</si>
  <si>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</si>
  <si>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</si>
  <si>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</si>
  <si>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</si>
  <si>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</si>
  <si>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</si>
  <si>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</si>
  <si>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</si>
  <si>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</si>
  <si>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</si>
  <si>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</si>
  <si>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</si>
  <si>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</si>
  <si>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</si>
  <si>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</si>
  <si>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</si>
  <si>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</si>
  <si>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</si>
  <si>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</si>
  <si>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</si>
  <si>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</si>
  <si>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</si>
  <si>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</si>
  <si>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</si>
  <si>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</si>
  <si>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</si>
  <si>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</si>
  <si>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</si>
  <si>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</si>
  <si>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</si>
  <si>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</si>
  <si>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</si>
  <si>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</si>
  <si>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</si>
  <si>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</si>
  <si>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</si>
  <si>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</si>
  <si>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</si>
  <si>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</si>
  <si>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</si>
  <si>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</si>
  <si>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</si>
  <si>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</si>
  <si>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</si>
  <si>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</si>
  <si>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</si>
  <si>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</si>
  <si>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</si>
  <si>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</si>
  <si>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</si>
  <si>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</si>
  <si>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</si>
  <si>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</si>
  <si>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</si>
  <si>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</si>
  <si>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</si>
  <si>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</si>
  <si>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</si>
  <si>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</si>
  <si>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</si>
  <si>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</si>
  <si>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</si>
  <si>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</si>
  <si>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</si>
  <si>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</si>
  <si>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</si>
  <si>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</si>
  <si>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</si>
  <si>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</si>
  <si>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</si>
  <si>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</si>
  <si>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</si>
  <si>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</si>
  <si>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</si>
  <si>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</si>
  <si>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</si>
  <si>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</si>
  <si>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</si>
  <si>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</si>
  <si>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</si>
  <si>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</si>
  <si>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</si>
  <si>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</si>
  <si>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</si>
  <si>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</si>
  <si>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</si>
  <si>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</si>
  <si>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</si>
  <si>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</si>
  <si>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</si>
  <si>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</si>
  <si>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</si>
  <si>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</si>
  <si>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</si>
  <si>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</si>
  <si>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</si>
  <si>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</si>
  <si>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</si>
  <si>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</si>
  <si>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</si>
  <si>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</si>
  <si>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</si>
  <si>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</si>
  <si>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</si>
  <si>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</si>
  <si>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</si>
  <si>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</si>
  <si>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</si>
  <si>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</si>
  <si>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</si>
  <si>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</si>
  <si>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</si>
  <si>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</si>
  <si>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</si>
  <si>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</si>
  <si>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</si>
  <si>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</si>
  <si>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</si>
  <si>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</si>
  <si>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</si>
  <si>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</si>
  <si>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</si>
  <si>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</si>
  <si>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</si>
  <si>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</si>
  <si>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</si>
  <si>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</si>
  <si>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</si>
  <si>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</si>
  <si>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</si>
  <si>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</si>
  <si>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</si>
  <si>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</si>
  <si>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</si>
  <si>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</si>
  <si>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</si>
  <si>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</si>
  <si>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</si>
  <si>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</si>
  <si>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</si>
  <si>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</si>
  <si>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</si>
  <si>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</si>
  <si>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</si>
  <si>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</si>
  <si>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</si>
  <si>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</si>
  <si>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</si>
  <si>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</si>
  <si>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</si>
  <si>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</si>
  <si>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</si>
  <si>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</si>
  <si>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</si>
  <si>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</si>
  <si>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</si>
  <si>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</si>
  <si>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</si>
  <si>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</si>
  <si>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</si>
  <si>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</si>
  <si>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</si>
  <si>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</si>
  <si>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</si>
  <si>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</si>
  <si>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</si>
  <si>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</si>
  <si>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</si>
  <si>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</si>
  <si>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</si>
  <si>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</si>
  <si>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</si>
  <si>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</si>
  <si>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</si>
  <si>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</si>
  <si>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</si>
  <si>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</si>
  <si>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</si>
  <si>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</si>
  <si>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</si>
  <si>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</si>
  <si>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</si>
  <si>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</si>
  <si>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</si>
  <si>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</si>
  <si>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</si>
  <si>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</si>
  <si>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</si>
  <si>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</si>
  <si>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</si>
  <si>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</si>
  <si>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</si>
  <si>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</si>
  <si>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</si>
  <si>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</si>
  <si>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</si>
  <si>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</si>
  <si>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</si>
  <si>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</si>
  <si>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</si>
  <si>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</si>
  <si>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</si>
  <si>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</si>
  <si>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</si>
  <si>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</si>
  <si>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</si>
  <si>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</si>
  <si>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</si>
  <si>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</si>
  <si>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</si>
  <si>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</si>
  <si>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</si>
  <si>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</si>
  <si>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</si>
  <si>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</si>
  <si>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</si>
  <si>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</si>
  <si>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</si>
  <si>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</si>
  <si>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</si>
  <si>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</si>
  <si>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</si>
  <si>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</si>
  <si>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</si>
  <si>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</si>
  <si>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</si>
  <si>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</si>
  <si>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</si>
  <si>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</si>
  <si>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</si>
  <si>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</si>
  <si>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</si>
  <si>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</si>
  <si>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</si>
  <si>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</si>
  <si>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</si>
  <si>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</si>
  <si>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</si>
  <si>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</si>
  <si>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</si>
  <si>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</si>
  <si>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</si>
  <si>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</si>
  <si>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</si>
  <si>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</si>
  <si>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</si>
  <si>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</si>
  <si>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</si>
  <si>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</si>
  <si>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</si>
  <si>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</si>
  <si>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</si>
  <si>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</si>
  <si>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</si>
  <si>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</si>
  <si>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</si>
  <si>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</si>
  <si>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</si>
  <si>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</si>
  <si>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</si>
  <si>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</si>
  <si>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</si>
  <si>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</si>
  <si>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</si>
  <si>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</si>
  <si>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</si>
  <si>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</si>
  <si>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</si>
  <si>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</si>
  <si>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</si>
  <si>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</si>
  <si>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</si>
  <si>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</si>
  <si>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</si>
  <si>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</si>
  <si>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</si>
  <si>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</si>
  <si>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</si>
  <si>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</si>
  <si>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</si>
  <si>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</si>
  <si>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</si>
  <si>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</si>
  <si>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</si>
  <si>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</si>
  <si>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</si>
  <si>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</si>
  <si>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</si>
  <si>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</si>
  <si>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</si>
  <si>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</si>
  <si>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</si>
  <si>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</si>
  <si>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</si>
  <si>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</si>
  <si>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</si>
  <si>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</si>
  <si>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</si>
  <si>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</si>
  <si>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</si>
  <si>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</si>
  <si>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</si>
  <si>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</si>
  <si>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</si>
  <si>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</si>
  <si>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</si>
  <si>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</si>
  <si>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</si>
  <si>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</si>
  <si>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</si>
  <si>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</si>
  <si>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</si>
  <si>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</si>
  <si>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</si>
  <si>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</si>
  <si>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</si>
  <si>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</si>
  <si>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</si>
  <si>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</si>
  <si>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</si>
  <si>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</si>
  <si>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</si>
  <si>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</si>
  <si>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</si>
  <si>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</si>
  <si>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</si>
  <si>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</si>
  <si>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</si>
  <si>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</si>
  <si>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</si>
  <si>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</si>
  <si>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</si>
  <si>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</si>
  <si>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</si>
  <si>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</si>
  <si>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</si>
  <si>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</si>
  <si>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</si>
  <si>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</si>
  <si>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</si>
  <si>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</si>
  <si>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</si>
  <si>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</si>
  <si>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</si>
  <si>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</si>
  <si>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</si>
  <si>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</si>
  <si>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</si>
  <si>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</si>
  <si>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</si>
  <si>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</si>
  <si>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</si>
  <si>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</si>
  <si>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</si>
  <si>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</si>
  <si>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</si>
  <si>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</si>
  <si>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</si>
  <si>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</si>
  <si>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</si>
  <si>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</si>
  <si>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</si>
  <si>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</si>
  <si>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</si>
  <si>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</si>
  <si>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</si>
  <si>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</si>
  <si>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</si>
  <si>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</si>
  <si>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</si>
  <si>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</si>
  <si>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</si>
  <si>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</si>
  <si>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</si>
  <si>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</si>
  <si>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</si>
  <si>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</si>
  <si>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</si>
  <si>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</si>
  <si>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</si>
  <si>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</si>
  <si>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</si>
  <si>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</si>
  <si>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</si>
  <si>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</si>
  <si>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</si>
  <si>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</si>
  <si>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</si>
  <si>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</si>
  <si>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</si>
  <si>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</si>
  <si>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</si>
  <si>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</si>
  <si>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</si>
  <si>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</si>
  <si>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</si>
  <si>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</si>
  <si>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</si>
  <si>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</si>
  <si>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</si>
  <si>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</si>
  <si>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</si>
  <si>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</si>
  <si>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</si>
  <si>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</si>
  <si>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</si>
  <si>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</si>
  <si>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</si>
  <si>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</si>
  <si>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</si>
  <si>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</si>
  <si>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</si>
  <si>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</si>
  <si>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</si>
  <si>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</si>
  <si>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</si>
  <si>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</si>
  <si>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</si>
  <si>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</si>
  <si>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</si>
  <si>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</si>
  <si>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</si>
  <si>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</si>
  <si>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</si>
  <si>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</si>
  <si>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</si>
  <si>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</si>
  <si>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</si>
  <si>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</si>
  <si>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</si>
  <si>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</si>
  <si>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</si>
  <si>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</si>
  <si>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</si>
  <si>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</si>
  <si>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</si>
  <si>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</si>
  <si>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</si>
  <si>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</si>
  <si>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</si>
  <si>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</si>
  <si>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</si>
  <si>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</si>
  <si>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</si>
  <si>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</si>
  <si>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</si>
  <si>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</si>
  <si>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</si>
  <si>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</si>
  <si>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</si>
  <si>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</si>
  <si>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</si>
  <si>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</si>
  <si>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</si>
  <si>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</si>
  <si>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</si>
  <si>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</si>
  <si>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</si>
  <si>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</si>
  <si>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</si>
  <si>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</si>
  <si>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</si>
  <si>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</si>
  <si>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</si>
  <si>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</si>
  <si>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</si>
  <si>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</si>
  <si>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</si>
  <si>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</si>
  <si>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</si>
  <si>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</si>
  <si>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</si>
  <si>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</si>
  <si>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</si>
  <si>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</si>
  <si>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</si>
  <si>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</si>
  <si>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</si>
  <si>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</si>
  <si>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</si>
  <si>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</si>
  <si>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</si>
  <si>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</si>
  <si>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</si>
  <si>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</si>
  <si>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</si>
  <si>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</si>
  <si>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</si>
  <si>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</si>
  <si>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</si>
  <si>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</si>
  <si>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</si>
  <si>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</si>
  <si>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</si>
  <si>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</si>
  <si>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</si>
  <si>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</si>
  <si>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</si>
  <si>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</si>
  <si>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</si>
  <si>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</si>
  <si>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</si>
  <si>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</si>
  <si>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</si>
  <si>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</si>
  <si>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</si>
  <si>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</si>
  <si>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</si>
  <si>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</si>
  <si>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</si>
  <si>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</si>
  <si>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</si>
  <si>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</si>
  <si>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</si>
  <si>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</si>
  <si>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</si>
  <si>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</si>
  <si>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</si>
  <si>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</si>
  <si>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</si>
  <si>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</si>
  <si>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</si>
  <si>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</si>
  <si>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</si>
  <si>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</si>
  <si>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</si>
  <si>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</si>
  <si>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</si>
  <si>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</si>
  <si>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</si>
  <si>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</si>
  <si>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</si>
  <si>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</si>
  <si>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</si>
  <si>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</si>
  <si>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</si>
  <si>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</si>
  <si>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</si>
  <si>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</si>
  <si>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</si>
  <si>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</si>
  <si>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</si>
  <si>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</si>
  <si>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</si>
  <si>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</si>
  <si>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</si>
  <si>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</si>
  <si>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</si>
  <si>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</si>
  <si>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</si>
  <si>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</si>
  <si>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</si>
  <si>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</si>
  <si>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</si>
  <si>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</si>
  <si>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</si>
  <si>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</si>
  <si>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</si>
  <si>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</si>
  <si>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</si>
  <si>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</si>
  <si>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</si>
  <si>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</si>
  <si>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</si>
  <si>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</si>
  <si>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</si>
  <si>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</si>
  <si>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</si>
  <si>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</si>
  <si>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</si>
  <si>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</si>
  <si>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</si>
  <si>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</si>
  <si>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</si>
  <si>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</si>
  <si>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</si>
  <si>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</si>
  <si>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</si>
  <si>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</si>
  <si>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</si>
  <si>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</si>
  <si>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</si>
  <si>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</si>
  <si>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</si>
  <si>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</si>
  <si>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</si>
  <si>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</si>
  <si>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</si>
  <si>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</si>
  <si>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</si>
  <si>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</si>
  <si>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</si>
  <si>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</si>
  <si>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</si>
  <si>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</si>
  <si>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</si>
  <si>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</si>
  <si>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</si>
  <si>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</si>
  <si>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</si>
  <si>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</si>
  <si>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</si>
  <si>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</si>
  <si>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</si>
  <si>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</si>
  <si>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</si>
  <si>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</si>
  <si>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</si>
  <si>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</si>
  <si>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</si>
  <si>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</si>
  <si>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</si>
  <si>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</si>
  <si>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</si>
  <si>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</si>
  <si>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</si>
  <si>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</si>
  <si>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</si>
  <si>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</si>
  <si>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</si>
  <si>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</si>
  <si>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</si>
  <si>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</si>
  <si>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</si>
  <si>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</si>
  <si>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</si>
  <si>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</si>
  <si>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</si>
  <si>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</si>
  <si>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</si>
  <si>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</si>
  <si>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</si>
  <si>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</si>
  <si>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</si>
  <si>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</si>
  <si>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</si>
  <si>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</si>
  <si>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</si>
  <si>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</si>
  <si>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</si>
  <si>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</si>
  <si>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</si>
  <si>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</si>
  <si>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</si>
  <si>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</si>
  <si>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</si>
  <si>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</si>
  <si>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</si>
  <si>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</si>
  <si>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</si>
  <si>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</si>
  <si>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</si>
  <si>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</si>
  <si>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</si>
  <si>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</si>
  <si>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</si>
  <si>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</si>
  <si>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</si>
  <si>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</si>
  <si>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</si>
  <si>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</si>
  <si>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</si>
  <si>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</si>
  <si>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</si>
  <si>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</si>
  <si>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</si>
  <si>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</si>
  <si>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</si>
  <si>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</si>
  <si>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</si>
  <si>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</si>
  <si>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</si>
  <si>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</si>
  <si>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</si>
  <si>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</si>
  <si>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</si>
  <si>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</si>
  <si>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</si>
  <si>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</si>
  <si>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</si>
  <si>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</si>
  <si>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</si>
  <si>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</si>
  <si>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</si>
  <si>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</si>
  <si>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</si>
  <si>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</si>
  <si>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</si>
  <si>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</si>
  <si>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</si>
  <si>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</si>
  <si>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</si>
  <si>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</si>
  <si>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</si>
  <si>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</si>
  <si>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</si>
  <si>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</si>
  <si>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</si>
  <si>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</si>
  <si>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</si>
  <si>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</si>
  <si>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</si>
  <si>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</si>
  <si>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</si>
  <si>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</si>
  <si>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</si>
  <si>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</si>
  <si>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</si>
  <si>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</si>
  <si>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</si>
  <si>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</si>
  <si>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</si>
  <si>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</si>
  <si>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</si>
  <si>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</si>
  <si>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</si>
  <si>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</si>
  <si>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</si>
  <si>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</si>
  <si>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</si>
  <si>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</si>
  <si>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</si>
  <si>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</si>
  <si>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</si>
  <si>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</si>
  <si>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</si>
  <si>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</si>
  <si>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</si>
  <si>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</si>
  <si>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</si>
  <si>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</si>
  <si>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</si>
  <si>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</si>
  <si>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</si>
  <si>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</si>
  <si>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</si>
  <si>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</si>
  <si>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</si>
  <si>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</si>
  <si>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</si>
  <si>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</si>
  <si>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</si>
  <si>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</si>
  <si>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</si>
  <si>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</si>
  <si>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</si>
  <si>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</si>
  <si>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</si>
  <si>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</si>
  <si>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</si>
  <si>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</si>
  <si>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</si>
  <si>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</si>
  <si>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</si>
  <si>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</si>
  <si>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</si>
  <si>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</si>
  <si>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</si>
  <si>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</si>
  <si>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</si>
  <si>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</si>
  <si>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</si>
  <si>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</si>
  <si>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</si>
  <si>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</si>
  <si>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</si>
  <si>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</si>
  <si>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</si>
  <si>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</si>
  <si>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</si>
  <si>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</si>
  <si>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</si>
  <si>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</si>
  <si>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</si>
  <si>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</si>
  <si>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</si>
  <si>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</si>
  <si>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</si>
  <si>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</si>
  <si>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</si>
  <si>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</si>
  <si>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</si>
  <si>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</si>
  <si>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</si>
  <si>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</si>
  <si>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</si>
  <si>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</si>
  <si>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</si>
  <si>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</si>
  <si>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</si>
  <si>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</si>
  <si>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</si>
  <si>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</si>
  <si>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</si>
  <si>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</si>
  <si>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</si>
  <si>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</si>
  <si>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</si>
  <si>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</si>
  <si>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</si>
  <si>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</si>
  <si>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</si>
  <si>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</si>
  <si>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</si>
  <si>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</si>
  <si>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</si>
  <si>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</si>
  <si>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</si>
  <si>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</si>
  <si>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</si>
  <si>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</si>
  <si>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</si>
  <si>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</si>
  <si>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</si>
  <si>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</si>
  <si>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</si>
  <si>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</si>
  <si>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</si>
  <si>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</si>
  <si>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</si>
  <si>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</si>
  <si>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</si>
  <si>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</si>
  <si>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</si>
  <si>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</si>
  <si>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</si>
  <si>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</si>
  <si>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</si>
  <si>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</si>
  <si>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</si>
  <si>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</si>
  <si>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</si>
  <si>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</si>
  <si>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</si>
  <si>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</si>
  <si>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</si>
  <si>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</si>
  <si>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</si>
  <si>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</si>
  <si>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</si>
  <si>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</si>
  <si>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</si>
  <si>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</si>
  <si>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</si>
  <si>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</si>
  <si>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</si>
  <si>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</si>
  <si>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</si>
  <si>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</si>
  <si>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</si>
  <si>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</si>
  <si>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</si>
  <si>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</si>
  <si>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</si>
  <si>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</si>
  <si>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</si>
  <si>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</si>
  <si>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</si>
  <si>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</si>
  <si>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</si>
  <si>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</si>
  <si>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</si>
  <si>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</si>
  <si>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</si>
  <si>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</si>
  <si>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</si>
  <si>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</si>
  <si>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</si>
  <si>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</si>
  <si>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</si>
  <si>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</si>
  <si>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</si>
  <si>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</si>
  <si>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</si>
  <si>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</si>
  <si>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</si>
  <si>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</si>
  <si>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</si>
  <si>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</si>
  <si>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</si>
  <si>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</si>
  <si>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</si>
  <si>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</si>
  <si>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</si>
  <si>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</si>
  <si>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</si>
  <si>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</si>
  <si>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</si>
  <si>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</si>
  <si>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</si>
  <si>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</si>
  <si>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</si>
  <si>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</si>
  <si>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</si>
  <si>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</si>
  <si>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</si>
  <si>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</si>
  <si>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</si>
  <si>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</si>
  <si>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</si>
  <si>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</si>
  <si>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</si>
  <si>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</si>
  <si>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</si>
  <si>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</si>
  <si>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</si>
  <si>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</si>
  <si>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</si>
  <si>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</si>
  <si>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</si>
  <si>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</si>
  <si>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</si>
  <si>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</si>
  <si>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</si>
  <si>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</si>
  <si>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</si>
  <si>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</si>
  <si>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</si>
  <si>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</si>
  <si>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</si>
  <si>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</si>
  <si>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</si>
  <si>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</si>
  <si>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</si>
  <si>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</si>
  <si>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</si>
  <si>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</si>
  <si>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</si>
  <si>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</si>
  <si>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</si>
  <si>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</si>
  <si>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</si>
  <si>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</si>
  <si>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</si>
  <si>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</si>
  <si>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</si>
  <si>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</si>
  <si>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</si>
  <si>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</si>
  <si>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</si>
  <si>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</si>
  <si>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</si>
  <si>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</si>
  <si>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</si>
  <si>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</si>
  <si>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</si>
  <si>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</si>
  <si>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</si>
  <si>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</si>
  <si>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</si>
  <si>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</si>
  <si>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</si>
  <si>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</si>
  <si>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</si>
  <si>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</si>
  <si>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</si>
  <si>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</si>
  <si>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</si>
  <si>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</si>
  <si>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</si>
  <si>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</si>
  <si>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</si>
  <si>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</si>
  <si>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</si>
  <si>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</si>
  <si>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</si>
  <si>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</si>
  <si>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</si>
  <si>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</si>
  <si>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</si>
  <si>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</si>
  <si>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</si>
  <si>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</si>
  <si>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</si>
  <si>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</si>
  <si>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</si>
  <si>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</si>
  <si>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</si>
  <si>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</si>
  <si>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</si>
  <si>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</si>
  <si>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</si>
  <si>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</si>
  <si>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</si>
  <si>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</si>
  <si>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</si>
  <si>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</si>
  <si>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</si>
  <si>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</si>
  <si>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</si>
  <si>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</si>
  <si>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</si>
  <si>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</si>
  <si>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</si>
  <si>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</si>
  <si>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</si>
  <si>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</si>
  <si>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</si>
  <si>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</si>
  <si>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</si>
  <si>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</si>
  <si>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</si>
  <si>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</si>
  <si>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</si>
  <si>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</si>
  <si>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</si>
  <si>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</si>
  <si>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</si>
  <si>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</si>
  <si>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</si>
  <si>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</si>
  <si>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</si>
  <si>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</si>
  <si>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</si>
  <si>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</si>
  <si>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</si>
  <si>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</si>
  <si>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</si>
  <si>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</si>
  <si>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</si>
  <si>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</si>
  <si>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</si>
  <si>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</si>
  <si>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</si>
  <si>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</si>
  <si>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</si>
  <si>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</si>
  <si>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</si>
  <si>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</si>
  <si>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</si>
  <si>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</si>
  <si>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</si>
  <si>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</si>
  <si>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</si>
  <si>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</si>
  <si>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</si>
  <si>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</si>
  <si>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</si>
  <si>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</si>
  <si>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</si>
  <si>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</si>
  <si>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</si>
  <si>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</si>
  <si>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</si>
  <si>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</si>
  <si>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</si>
  <si>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</si>
  <si>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</si>
  <si>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</si>
  <si>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</si>
  <si>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</si>
  <si>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</si>
  <si>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</si>
  <si>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</si>
  <si>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</si>
  <si>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</si>
  <si>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</si>
  <si>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</si>
  <si>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</si>
  <si>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</si>
  <si>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</si>
  <si>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</si>
  <si>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</si>
  <si>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</si>
  <si>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</si>
  <si>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</si>
  <si>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</si>
  <si>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</si>
  <si>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</si>
  <si>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</si>
  <si>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</si>
  <si>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</si>
  <si>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</si>
  <si>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</si>
  <si>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</si>
  <si>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</si>
  <si>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</si>
  <si>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</si>
  <si>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</si>
  <si>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</si>
  <si>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</si>
  <si>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</si>
  <si>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</si>
  <si>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</si>
  <si>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</si>
  <si>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</si>
  <si>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</si>
  <si>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</si>
  <si>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</si>
  <si>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</si>
  <si>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</si>
  <si>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</si>
  <si>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</si>
  <si>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</si>
  <si>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</si>
  <si>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</si>
  <si>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</si>
  <si>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</si>
  <si>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</si>
  <si>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</si>
  <si>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</si>
  <si>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</si>
  <si>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</si>
  <si>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</si>
  <si>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</si>
  <si>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</si>
  <si>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</si>
  <si>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</si>
  <si>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</si>
  <si>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</si>
  <si>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</si>
  <si>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</si>
  <si>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</si>
  <si>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</si>
  <si>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</si>
  <si>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</si>
  <si>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</si>
  <si>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</si>
  <si>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</si>
  <si>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</si>
  <si>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</si>
  <si>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</si>
  <si>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</si>
  <si>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</si>
  <si>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</si>
  <si>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</si>
  <si>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</si>
  <si>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</si>
  <si>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</si>
  <si>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</si>
  <si>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</si>
  <si>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</si>
  <si>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</si>
  <si>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</si>
  <si>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</si>
  <si>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</si>
  <si>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</si>
  <si>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</si>
  <si>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</si>
  <si>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</si>
  <si>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</si>
  <si>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</si>
  <si>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</si>
  <si>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</si>
  <si>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</si>
  <si>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</si>
  <si>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</si>
  <si>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</si>
  <si>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</si>
  <si>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</si>
  <si>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</si>
  <si>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</si>
  <si>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</si>
  <si>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</si>
  <si>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</si>
  <si>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</si>
  <si>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</si>
  <si>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</si>
  <si>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</si>
  <si>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</si>
  <si>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</si>
  <si>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</si>
  <si>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</si>
  <si>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</si>
  <si>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</si>
  <si>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</si>
  <si>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</si>
  <si>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</si>
  <si>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</si>
  <si>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</si>
  <si>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</si>
  <si>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</si>
  <si>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</si>
  <si>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</si>
  <si>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</si>
  <si>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</si>
  <si>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</si>
  <si>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</si>
  <si>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</si>
  <si>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</si>
  <si>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</si>
  <si>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</si>
  <si>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</si>
  <si>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</si>
  <si>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</si>
  <si>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</si>
  <si>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</si>
  <si>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</si>
  <si>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</si>
  <si>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</si>
  <si>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</si>
  <si>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</si>
  <si>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</si>
  <si>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</si>
  <si>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</si>
  <si>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</si>
  <si>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</si>
  <si>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</si>
  <si>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</si>
  <si>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</si>
  <si>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</si>
  <si>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</si>
  <si>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</si>
  <si>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</si>
  <si>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</si>
  <si>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</si>
  <si>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</si>
  <si>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</si>
  <si>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</si>
  <si>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</si>
  <si>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</si>
  <si>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</si>
  <si>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</si>
  <si>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</si>
  <si>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</si>
  <si>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</si>
  <si>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</si>
  <si>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</si>
  <si>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</si>
  <si>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</si>
  <si>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</si>
  <si>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</si>
  <si>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</si>
  <si>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</si>
  <si>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</si>
  <si>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</si>
  <si>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</si>
  <si>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</si>
  <si>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</si>
  <si>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</si>
  <si>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</si>
  <si>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</si>
  <si>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</si>
  <si>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</si>
  <si>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</si>
  <si>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</si>
  <si>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</si>
  <si>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</si>
  <si>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</si>
  <si>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</si>
  <si>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</si>
  <si>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</si>
  <si>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</si>
  <si>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</si>
  <si>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</si>
  <si>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</si>
  <si>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</si>
  <si>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</si>
  <si>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</si>
  <si>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</si>
  <si>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</si>
  <si>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</si>
  <si>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</si>
  <si>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</si>
  <si>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</si>
  <si>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</si>
  <si>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</si>
  <si>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</si>
  <si>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</si>
  <si>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</si>
  <si>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</si>
  <si>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</si>
  <si>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</si>
  <si>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</si>
  <si>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</si>
  <si>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</si>
  <si>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</si>
  <si>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</si>
  <si>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</si>
  <si>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</si>
  <si>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</si>
  <si>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</si>
  <si>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</si>
  <si>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</si>
  <si>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</si>
  <si>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</si>
  <si>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</si>
  <si>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</si>
  <si>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</si>
  <si>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</si>
  <si>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</si>
  <si>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</si>
  <si>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</si>
  <si>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</si>
  <si>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</si>
  <si>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</si>
  <si>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</si>
  <si>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</si>
  <si>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</si>
  <si>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</si>
  <si>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</si>
  <si>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</si>
  <si>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</si>
  <si>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</si>
  <si>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</si>
  <si>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</si>
  <si>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</si>
  <si>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</si>
  <si>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</si>
  <si>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</si>
  <si>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</si>
  <si>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</si>
  <si>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</si>
  <si>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</si>
  <si>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</si>
  <si>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</si>
  <si>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</si>
  <si>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</si>
  <si>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</si>
  <si>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</si>
  <si>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</si>
  <si>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</si>
  <si>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</si>
  <si>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</si>
  <si>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</si>
  <si>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</si>
  <si>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</si>
  <si>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</si>
  <si>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</si>
  <si>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</si>
  <si>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</si>
  <si>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</si>
  <si>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</si>
  <si>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</si>
  <si>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</si>
  <si>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</si>
  <si>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</si>
  <si>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</si>
  <si>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</si>
  <si>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</si>
  <si>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</si>
  <si>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</si>
  <si>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</si>
  <si>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</si>
  <si>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</si>
  <si>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</si>
  <si>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</si>
  <si>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</si>
  <si>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</si>
  <si>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</si>
  <si>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</si>
  <si>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</si>
  <si>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</si>
  <si>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</si>
  <si>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</si>
  <si>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</si>
  <si>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</si>
  <si>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</si>
  <si>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</si>
  <si>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</si>
  <si>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</si>
  <si>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</si>
  <si>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</si>
  <si>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</si>
  <si>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</si>
  <si>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</si>
  <si>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</si>
  <si>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</si>
  <si>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</si>
  <si>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</si>
  <si>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</si>
  <si>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</si>
  <si>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</si>
  <si>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</si>
  <si>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</si>
  <si>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</si>
  <si>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</si>
  <si>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</si>
  <si>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</si>
  <si>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</si>
  <si>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</si>
  <si>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</si>
  <si>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</si>
  <si>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</si>
  <si>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</si>
  <si>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</si>
  <si>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</si>
  <si>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</si>
  <si>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</si>
  <si>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</si>
  <si>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</si>
  <si>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</si>
  <si>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</si>
  <si>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</si>
  <si>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</si>
  <si>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</si>
  <si>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</si>
  <si>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</si>
  <si>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</si>
  <si>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</si>
  <si>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</si>
  <si>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</si>
  <si>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</si>
  <si>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</si>
  <si>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</si>
  <si>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</si>
  <si>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</si>
  <si>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</si>
  <si>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</si>
  <si>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</si>
  <si>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</si>
  <si>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</si>
  <si>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</si>
  <si>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</si>
  <si>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</si>
  <si>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</si>
  <si>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</si>
  <si>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</si>
  <si>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</si>
  <si>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</si>
  <si>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</si>
  <si>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</si>
  <si>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</si>
  <si>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</si>
  <si>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</si>
  <si>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</si>
  <si>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</si>
  <si>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</si>
  <si>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</si>
  <si>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</si>
  <si>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</si>
  <si>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</si>
  <si>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</si>
  <si>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</si>
  <si>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</si>
  <si>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</si>
  <si>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</si>
  <si>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</si>
  <si>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</si>
  <si>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</si>
  <si>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</si>
  <si>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</si>
  <si>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</si>
  <si>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</si>
  <si>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</si>
  <si>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</si>
  <si>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</si>
  <si>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</si>
  <si>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</si>
  <si>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</si>
  <si>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</si>
  <si>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</si>
  <si>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</si>
  <si>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</si>
  <si>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</si>
  <si>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</si>
  <si>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</si>
  <si>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</si>
  <si>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</si>
  <si>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</si>
  <si>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</si>
  <si>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</si>
  <si>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</si>
  <si>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</si>
  <si>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</si>
  <si>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</si>
  <si>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</si>
  <si>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</si>
  <si>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</si>
  <si>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</si>
  <si>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</si>
  <si>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</si>
  <si>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</si>
  <si>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</si>
  <si>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</si>
  <si>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</si>
  <si>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</si>
  <si>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</si>
  <si>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</si>
  <si>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</si>
  <si>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</si>
  <si>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</si>
  <si>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</si>
  <si>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</si>
  <si>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</si>
  <si>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</si>
  <si>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</si>
  <si>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</si>
  <si>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</si>
  <si>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</si>
  <si>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</si>
  <si>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</si>
  <si>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</si>
  <si>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</si>
  <si>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</si>
  <si>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</si>
  <si>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</si>
  <si>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</si>
  <si>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</si>
  <si>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</si>
  <si>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</si>
  <si>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</si>
  <si>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</si>
  <si>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</si>
  <si>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</si>
  <si>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</si>
  <si>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</si>
  <si>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</si>
  <si>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</si>
  <si>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</si>
  <si>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</si>
  <si>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</si>
  <si>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</si>
  <si>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</si>
  <si>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</si>
  <si>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</si>
  <si>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</si>
  <si>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</si>
  <si>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</si>
  <si>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</si>
  <si>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</si>
  <si>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</si>
  <si>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</si>
  <si>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</si>
  <si>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</si>
  <si>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</si>
  <si>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</si>
  <si>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</si>
  <si>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</si>
  <si>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</si>
  <si>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</si>
  <si>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</si>
  <si>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</si>
  <si>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</si>
  <si>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</si>
  <si>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</si>
  <si>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</si>
  <si>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</si>
  <si>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</si>
  <si>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</si>
  <si>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</si>
  <si>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</si>
  <si>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</si>
  <si>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</si>
  <si>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</si>
  <si>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</si>
  <si>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</si>
  <si>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</si>
  <si>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</si>
  <si>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</si>
  <si>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</si>
  <si>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</si>
  <si>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</si>
  <si>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</si>
  <si>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</si>
  <si>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</si>
  <si>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</si>
  <si>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</si>
  <si>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</si>
  <si>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</si>
  <si>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</si>
  <si>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</si>
  <si>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</si>
  <si>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</si>
  <si>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</si>
  <si>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</si>
  <si>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</si>
  <si>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</si>
  <si>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</si>
  <si>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</si>
  <si>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</si>
  <si>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</si>
  <si>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</si>
  <si>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</si>
  <si>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</si>
  <si>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</si>
  <si>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</si>
  <si>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</si>
  <si>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</si>
  <si>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</si>
  <si>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</si>
  <si>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</si>
  <si>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</si>
  <si>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</si>
  <si>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</si>
  <si>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</si>
  <si>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</si>
  <si>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</si>
  <si>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</si>
  <si>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</si>
  <si>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</si>
  <si>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</si>
  <si>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</si>
  <si>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</si>
  <si>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</si>
  <si>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</si>
  <si>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</si>
  <si>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</si>
  <si>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</si>
  <si>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</si>
  <si>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</si>
  <si>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</si>
  <si>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</si>
  <si>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</si>
  <si>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</si>
  <si>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</si>
  <si>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</si>
  <si>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</si>
  <si>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</si>
  <si>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</si>
  <si>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</si>
  <si>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</si>
  <si>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</si>
  <si>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</si>
  <si>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</si>
  <si>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</si>
  <si>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</si>
  <si>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</si>
  <si>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</si>
  <si>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</si>
  <si>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</si>
  <si>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</si>
  <si>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</si>
  <si>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</si>
  <si>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</si>
  <si>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</si>
  <si>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</si>
  <si>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</si>
  <si>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</si>
  <si>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</si>
  <si>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</si>
  <si>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</si>
  <si>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</si>
  <si>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</si>
  <si>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</si>
  <si>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</si>
  <si>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</si>
  <si>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</si>
  <si>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</si>
  <si>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</si>
  <si>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</si>
  <si>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</si>
  <si>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</si>
  <si>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</si>
  <si>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</si>
  <si>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</si>
  <si>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</si>
  <si>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</si>
  <si>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</si>
  <si>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</si>
  <si>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</si>
  <si>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</si>
  <si>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</si>
  <si>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</si>
  <si>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</si>
  <si>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</si>
  <si>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</si>
  <si>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</si>
  <si>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</si>
  <si>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</si>
  <si>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</si>
  <si>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</si>
  <si>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</si>
  <si>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</si>
  <si>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</si>
  <si>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</si>
  <si>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</si>
  <si>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</si>
  <si>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</si>
  <si>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</si>
  <si>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</si>
  <si>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</si>
  <si>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</si>
  <si>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</si>
  <si>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</si>
  <si>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</si>
  <si>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</si>
  <si>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</si>
  <si>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</si>
  <si>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</si>
  <si>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</si>
  <si>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</si>
  <si>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</si>
  <si>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</si>
  <si>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</si>
  <si>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</si>
  <si>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</si>
  <si>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</si>
  <si>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</si>
  <si>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</si>
  <si>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</si>
  <si>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</si>
  <si>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</si>
  <si>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</si>
  <si>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</si>
  <si>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</si>
  <si>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</si>
  <si>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</si>
  <si>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</si>
  <si>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</si>
  <si>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</si>
  <si>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</si>
  <si>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</si>
  <si>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</si>
  <si>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</si>
  <si>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</si>
  <si>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</si>
  <si>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</si>
  <si>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</si>
  <si>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</si>
  <si>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</si>
  <si>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</si>
  <si>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</si>
  <si>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</si>
  <si>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</si>
  <si>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</si>
  <si>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</si>
  <si>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</si>
  <si>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</si>
  <si>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</si>
  <si>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</si>
  <si>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</si>
  <si>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</si>
  <si>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</si>
  <si>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</si>
  <si>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</si>
  <si>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</si>
  <si>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</si>
  <si>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</si>
  <si>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</si>
  <si>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</si>
  <si>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</si>
  <si>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</si>
  <si>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</si>
  <si>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</si>
  <si>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</si>
  <si>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</si>
  <si>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</si>
  <si>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</si>
  <si>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</si>
  <si>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</si>
  <si>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</si>
  <si>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</si>
  <si>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</si>
  <si>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</si>
  <si>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</si>
  <si>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</si>
  <si>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</si>
  <si>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</si>
  <si>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</si>
  <si>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</si>
  <si>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</si>
  <si>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</si>
  <si>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</si>
  <si>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</si>
  <si>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</si>
  <si>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</si>
  <si>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</si>
  <si>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</si>
  <si>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</si>
  <si>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</si>
  <si>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</si>
  <si>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</si>
  <si>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</si>
  <si>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</si>
  <si>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</si>
  <si>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</si>
  <si>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</si>
  <si>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</si>
  <si>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</si>
  <si>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</si>
  <si>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</si>
  <si>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</si>
  <si>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</si>
  <si>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</si>
  <si>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</si>
  <si>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</si>
  <si>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</si>
  <si>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</si>
  <si>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</si>
  <si>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</si>
  <si>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</si>
  <si>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</si>
  <si>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</si>
  <si>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</si>
  <si>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</si>
  <si>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</si>
  <si>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</si>
  <si>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</si>
  <si>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</si>
  <si>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</si>
  <si>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</si>
  <si>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</si>
  <si>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</si>
  <si>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</si>
  <si>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</si>
  <si>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</si>
  <si>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</si>
  <si>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</si>
  <si>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</si>
  <si>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</si>
  <si>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</si>
  <si>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</si>
  <si>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</si>
  <si>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</si>
  <si>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</si>
  <si>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</si>
  <si>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</si>
  <si>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</si>
  <si>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</si>
  <si>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</si>
  <si>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</si>
  <si>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</si>
  <si>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</si>
  <si>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</si>
  <si>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</si>
  <si>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</si>
  <si>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</si>
  <si>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</si>
  <si>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</si>
  <si>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</si>
  <si>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</si>
  <si>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</si>
  <si>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</si>
  <si>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</si>
  <si>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</si>
  <si>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</si>
  <si>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</si>
  <si>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</si>
  <si>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</si>
  <si>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</si>
  <si>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</si>
  <si>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</si>
  <si>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</si>
  <si>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</si>
  <si>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</si>
  <si>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</si>
  <si>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</si>
  <si>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</si>
  <si>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</si>
  <si>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</si>
  <si>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</si>
  <si>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</si>
  <si>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</si>
  <si>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</si>
  <si>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</si>
  <si>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</si>
  <si>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</si>
  <si>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</si>
  <si>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</si>
  <si>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</si>
  <si>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</si>
  <si>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</si>
  <si>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</si>
  <si>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</si>
  <si>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</si>
  <si>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</si>
  <si>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</si>
  <si>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</si>
  <si>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</si>
  <si>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</si>
  <si>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</si>
  <si>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</si>
  <si>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</si>
  <si>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</si>
  <si>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</si>
  <si>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</si>
  <si>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</si>
  <si>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</si>
  <si>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</si>
  <si>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</si>
  <si>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</si>
  <si>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</si>
  <si>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</si>
  <si>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</si>
  <si>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</si>
  <si>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</si>
  <si>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</si>
  <si>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</si>
  <si>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</si>
  <si>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</si>
  <si>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</si>
  <si>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</si>
  <si>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</si>
  <si>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</si>
  <si>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</si>
  <si>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</si>
  <si>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</si>
  <si>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</si>
  <si>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</si>
  <si>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</si>
  <si>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</si>
  <si>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</si>
  <si>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</si>
  <si>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</si>
  <si>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</si>
  <si>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</si>
  <si>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</si>
  <si>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</si>
  <si>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</si>
  <si>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</si>
  <si>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</si>
  <si>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</si>
  <si>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</si>
  <si>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</si>
  <si>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</si>
  <si>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</si>
  <si>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</si>
  <si>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</si>
  <si>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</si>
  <si>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</si>
  <si>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</si>
  <si>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</si>
  <si>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</si>
  <si>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</si>
  <si>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</si>
  <si>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</si>
  <si>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</si>
  <si>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</si>
  <si>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</si>
  <si>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</si>
  <si>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</si>
  <si>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</si>
  <si>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</si>
  <si>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</si>
  <si>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</si>
  <si>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</si>
  <si>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</si>
  <si>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</si>
  <si>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</si>
  <si>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</si>
  <si>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</si>
  <si>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</si>
  <si>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</si>
  <si>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</si>
  <si>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</si>
  <si>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</si>
  <si>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</si>
  <si>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</si>
  <si>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</si>
  <si>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</si>
  <si>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</si>
  <si>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</si>
  <si>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</si>
  <si>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</si>
  <si>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</si>
  <si>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</si>
  <si>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</si>
  <si>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</si>
  <si>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</si>
  <si>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</si>
  <si>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</si>
  <si>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</si>
  <si>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</si>
  <si>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</si>
  <si>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</si>
  <si>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</si>
  <si>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</si>
  <si>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</si>
  <si>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</si>
  <si>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</si>
  <si>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</si>
  <si>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</si>
  <si>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</si>
  <si>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</si>
  <si>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</si>
  <si>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</si>
  <si>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</si>
  <si>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</si>
  <si>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</si>
  <si>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</si>
  <si>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</si>
  <si>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</si>
  <si>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</si>
  <si>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</si>
  <si>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</si>
  <si>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</si>
  <si>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</si>
  <si>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</si>
  <si>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</si>
  <si>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</si>
  <si>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</si>
  <si>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</si>
  <si>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</si>
  <si>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</si>
  <si>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</si>
  <si>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</si>
  <si>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</si>
  <si>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</si>
  <si>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</si>
  <si>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</si>
  <si>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</si>
  <si>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</si>
  <si>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</si>
  <si>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</si>
  <si>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</si>
  <si>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</si>
  <si>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</si>
  <si>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</si>
  <si>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</si>
  <si>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</si>
  <si>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</si>
  <si>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</si>
  <si>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</si>
  <si>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</si>
  <si>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</si>
  <si>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</si>
  <si>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</si>
  <si>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</si>
  <si>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</si>
  <si>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</si>
  <si>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</si>
  <si>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</si>
  <si>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</si>
  <si>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</si>
  <si>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</si>
  <si>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</si>
  <si>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</si>
  <si>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</si>
  <si>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</si>
  <si>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</si>
  <si>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</si>
  <si>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</si>
  <si>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</si>
  <si>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</si>
  <si>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</si>
  <si>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</si>
  <si>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</si>
  <si>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</si>
  <si>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</si>
  <si>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</si>
  <si>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</si>
  <si>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</si>
  <si>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</si>
  <si>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</si>
  <si>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</si>
  <si>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</si>
  <si>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</si>
  <si>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</si>
  <si>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</si>
  <si>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</si>
  <si>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</si>
  <si>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</si>
  <si>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</si>
  <si>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</si>
  <si>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</si>
  <si>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</si>
  <si>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</si>
  <si>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</si>
  <si>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</si>
  <si>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</si>
  <si>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</si>
  <si>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</si>
  <si>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</si>
  <si>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</si>
  <si>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</si>
  <si>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</si>
  <si>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</si>
  <si>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</si>
  <si>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</si>
  <si>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</si>
  <si>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</si>
  <si>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</si>
  <si>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</si>
  <si>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</si>
  <si>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</si>
  <si>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</si>
  <si>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</si>
  <si>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</si>
  <si>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</si>
  <si>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</si>
  <si>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</si>
  <si>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</si>
  <si>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</si>
  <si>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</si>
  <si>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</si>
  <si>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</si>
  <si>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</si>
  <si>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</si>
  <si>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</si>
  <si>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</si>
  <si>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</si>
  <si>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</si>
  <si>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</si>
  <si>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</si>
  <si>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</si>
  <si>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</si>
  <si>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</si>
  <si>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</si>
  <si>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</si>
  <si>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</si>
  <si>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</si>
  <si>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</si>
  <si>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</si>
  <si>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</si>
  <si>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</si>
  <si>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</si>
  <si>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</si>
  <si>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</si>
  <si>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</si>
  <si>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</si>
  <si>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</si>
  <si>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</si>
  <si>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</si>
  <si>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</si>
  <si>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</si>
  <si>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</si>
  <si>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</si>
  <si>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</si>
  <si>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</si>
  <si>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</si>
  <si>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</si>
  <si>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</si>
  <si>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</si>
  <si>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</si>
  <si>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</si>
  <si>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</si>
  <si>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</si>
  <si>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</si>
  <si>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</si>
  <si>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</si>
  <si>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</si>
  <si>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</si>
  <si>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</si>
  <si>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</si>
  <si>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</si>
  <si>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</si>
  <si>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</si>
  <si>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</si>
  <si>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</si>
  <si>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</si>
  <si>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</si>
  <si>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</si>
  <si>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</si>
  <si>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</si>
  <si>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</si>
  <si>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</si>
  <si>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</si>
  <si>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</si>
  <si>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</si>
  <si>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</si>
  <si>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</si>
  <si>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</si>
  <si>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</si>
  <si>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</si>
  <si>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</si>
  <si>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</si>
  <si>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</si>
  <si>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</si>
  <si>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</si>
  <si>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</si>
  <si>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</si>
  <si>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</si>
  <si>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</si>
  <si>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</si>
  <si>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</si>
  <si>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</si>
  <si>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</si>
  <si>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</si>
  <si>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</si>
  <si>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</si>
  <si>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</si>
  <si>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</si>
  <si>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</si>
  <si>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</si>
  <si>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</si>
  <si>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</si>
  <si>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</si>
  <si>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</si>
  <si>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</si>
  <si>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</si>
  <si>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</si>
  <si>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</si>
  <si>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</si>
  <si>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</si>
  <si>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</si>
  <si>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</si>
  <si>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</si>
  <si>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</si>
  <si>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</si>
  <si>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</si>
  <si>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</si>
  <si>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</si>
  <si>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</si>
  <si>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</si>
  <si>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</si>
  <si>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</si>
  <si>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</si>
  <si>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</si>
  <si>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</si>
  <si>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</si>
  <si>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</si>
  <si>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</si>
  <si>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</si>
  <si>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</si>
  <si>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</si>
  <si>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</si>
  <si>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</si>
  <si>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</si>
  <si>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</si>
  <si>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</si>
  <si>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</si>
  <si>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</si>
  <si>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</si>
  <si>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</si>
  <si>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</si>
  <si>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</si>
  <si>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</si>
  <si>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</si>
  <si>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</si>
  <si>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</si>
  <si>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</si>
  <si>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</si>
  <si>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</si>
  <si>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</si>
  <si>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</si>
  <si>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</si>
  <si>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</si>
  <si>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</si>
  <si>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</si>
  <si>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</si>
  <si>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</si>
  <si>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</si>
  <si>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</si>
  <si>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</si>
  <si>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</si>
  <si>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</si>
  <si>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</si>
  <si>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</si>
  <si>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</si>
  <si>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</si>
  <si>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</si>
  <si>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</si>
  <si>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</si>
  <si>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</si>
  <si>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</si>
  <si>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</si>
  <si>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</si>
  <si>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</si>
  <si>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</si>
  <si>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</si>
  <si>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</si>
  <si>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</si>
  <si>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</si>
  <si>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</si>
  <si>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</si>
  <si>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</si>
  <si>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</si>
  <si>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</si>
  <si>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</si>
  <si>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</si>
  <si>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</si>
  <si>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</si>
  <si>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</si>
  <si>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</si>
  <si>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</si>
  <si>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</si>
  <si>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</si>
  <si>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</si>
  <si>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</si>
  <si>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</si>
  <si>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</si>
  <si>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</si>
  <si>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</si>
  <si>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</si>
  <si>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</si>
  <si>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</si>
  <si>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</si>
  <si>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</si>
  <si>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</si>
  <si>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</si>
  <si>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</si>
  <si>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</si>
  <si>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</si>
  <si>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</si>
  <si>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</si>
  <si>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</si>
  <si>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</si>
  <si>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</si>
  <si>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</si>
  <si>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</si>
  <si>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</si>
  <si>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</si>
  <si>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</si>
  <si>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</si>
  <si>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</si>
  <si>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</si>
  <si>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</si>
  <si>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</si>
  <si>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</si>
  <si>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</si>
  <si>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</si>
  <si>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</si>
  <si>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</si>
  <si>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</si>
  <si>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</si>
  <si>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</si>
  <si>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</si>
  <si>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</si>
  <si>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</si>
  <si>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</si>
  <si>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</si>
  <si>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</si>
  <si>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</si>
  <si>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</si>
  <si>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</si>
  <si>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</si>
  <si>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</si>
  <si>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</si>
  <si>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</si>
  <si>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</si>
  <si>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</si>
  <si>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</si>
  <si>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</si>
  <si>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</si>
  <si>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</si>
  <si>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</si>
  <si>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</si>
  <si>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</si>
  <si>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</si>
  <si>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</si>
  <si>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</si>
  <si>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</si>
  <si>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</si>
  <si>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</si>
  <si>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</si>
  <si>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</si>
  <si>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</si>
  <si>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</si>
  <si>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</si>
  <si>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</si>
  <si>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</si>
  <si>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</si>
  <si>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</si>
  <si>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</si>
  <si>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</si>
  <si>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</si>
  <si>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</si>
  <si>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</si>
  <si>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</si>
  <si>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</si>
  <si>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</si>
  <si>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</si>
  <si>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</si>
  <si>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</si>
  <si>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</si>
  <si>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</si>
  <si>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</si>
  <si>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</si>
  <si>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</si>
  <si>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</si>
  <si>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</si>
  <si>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</si>
  <si>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</si>
  <si>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</si>
  <si>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</si>
  <si>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</si>
  <si>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</si>
  <si>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</si>
  <si>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</si>
  <si>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</si>
  <si>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</si>
  <si>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</si>
  <si>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</si>
  <si>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</si>
  <si>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</si>
  <si>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</si>
  <si>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</si>
  <si>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</si>
  <si>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</si>
  <si>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</si>
  <si>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</si>
  <si>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</si>
  <si>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</si>
  <si>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</si>
  <si>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</si>
  <si>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</si>
  <si>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</si>
  <si>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</si>
  <si>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</si>
  <si>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</si>
  <si>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</si>
  <si>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</si>
  <si>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</si>
  <si>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</si>
  <si>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</si>
  <si>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</si>
  <si>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</si>
  <si>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</si>
  <si>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</si>
  <si>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</si>
  <si>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</si>
  <si>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</si>
  <si>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</si>
  <si>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</si>
  <si>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</si>
  <si>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</si>
  <si>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</si>
  <si>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</si>
  <si>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</si>
  <si>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</si>
  <si>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</si>
  <si>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</si>
  <si>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</si>
  <si>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</si>
  <si>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</si>
  <si>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</si>
  <si>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</si>
  <si>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</si>
  <si>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</si>
  <si>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</si>
  <si>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</si>
  <si>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</si>
  <si>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</si>
  <si>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</si>
  <si>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</si>
  <si>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</si>
  <si>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</si>
  <si>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</si>
  <si>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</si>
  <si>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</si>
  <si>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</si>
  <si>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</si>
  <si>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</si>
  <si>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</si>
  <si>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</si>
  <si>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</si>
  <si>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</si>
  <si>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</si>
  <si>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</si>
  <si>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</si>
  <si>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</si>
  <si>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</si>
  <si>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</si>
  <si>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</si>
  <si>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</si>
  <si>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</si>
  <si>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</si>
  <si>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</si>
  <si>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</si>
  <si>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</si>
  <si>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</si>
  <si>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</si>
  <si>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</si>
  <si>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</si>
  <si>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</si>
  <si>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</si>
  <si>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</si>
  <si>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</si>
  <si>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</si>
  <si>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</si>
  <si>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</si>
  <si>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</si>
  <si>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</si>
  <si>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</si>
  <si>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</si>
  <si>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</si>
  <si>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</si>
  <si>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</si>
  <si>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</si>
  <si>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</si>
  <si>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</si>
  <si>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</si>
  <si>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</si>
  <si>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</si>
  <si>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</si>
  <si>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</si>
  <si>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</si>
  <si>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</si>
  <si>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</si>
  <si>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</si>
  <si>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</si>
  <si>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</si>
  <si>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</si>
  <si>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</si>
  <si>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</si>
  <si>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</si>
  <si>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</si>
  <si>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</si>
  <si>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</si>
  <si>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</si>
  <si>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</si>
  <si>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</si>
  <si>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</si>
  <si>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</si>
  <si>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</si>
  <si>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</si>
  <si>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</si>
  <si>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</si>
  <si>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</si>
  <si>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</si>
  <si>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</si>
  <si>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</si>
  <si>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</si>
  <si>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</si>
  <si>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</si>
  <si>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</si>
  <si>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</si>
  <si>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</si>
  <si>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</si>
  <si>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</si>
  <si>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</si>
  <si>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</si>
  <si>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</si>
  <si>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</si>
  <si>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</si>
  <si>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</si>
  <si>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</si>
  <si>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</si>
  <si>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</si>
  <si>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</si>
  <si>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</si>
  <si>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</si>
  <si>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</si>
  <si>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</si>
  <si>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</si>
  <si>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</si>
  <si>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</si>
  <si>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</si>
  <si>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</si>
  <si>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</si>
  <si>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</si>
  <si>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</si>
  <si>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</si>
  <si>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</si>
  <si>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</si>
  <si>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</si>
  <si>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</si>
  <si>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</si>
  <si>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</si>
  <si>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</si>
  <si>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</si>
  <si>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</si>
  <si>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</si>
  <si>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</si>
  <si>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</si>
  <si>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</si>
  <si>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</si>
  <si>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</si>
  <si>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</si>
  <si>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</si>
  <si>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</si>
  <si>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</si>
  <si>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</si>
  <si>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</si>
  <si>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</si>
  <si>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</si>
  <si>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</si>
  <si>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</si>
  <si>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</si>
  <si>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</si>
  <si>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</si>
  <si>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</si>
  <si>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</si>
  <si>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</si>
  <si>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</si>
  <si>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</si>
  <si>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</si>
  <si>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</si>
  <si>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</si>
  <si>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</si>
  <si>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</si>
  <si>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</si>
  <si>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</si>
  <si>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</si>
  <si>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</si>
  <si>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</si>
  <si>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</si>
  <si>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</si>
  <si>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</si>
  <si>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</si>
  <si>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</si>
  <si>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</si>
  <si>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</si>
  <si>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</si>
  <si>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</si>
  <si>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</si>
  <si>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</si>
  <si>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</si>
  <si>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</si>
  <si>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</si>
  <si>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</si>
  <si>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</si>
  <si>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</si>
  <si>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</si>
  <si>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</si>
  <si>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</si>
  <si>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</si>
  <si>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</si>
  <si>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</si>
  <si>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</si>
  <si>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</si>
  <si>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</si>
  <si>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</si>
  <si>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</si>
  <si>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</si>
  <si>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</si>
  <si>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</si>
  <si>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</si>
  <si>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</si>
  <si>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</si>
  <si>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</si>
  <si>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</si>
  <si>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</si>
  <si>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</si>
  <si>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</si>
  <si>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</si>
  <si>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</si>
  <si>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</si>
  <si>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</si>
  <si>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</si>
  <si>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</si>
  <si>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</si>
  <si>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</si>
  <si>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</si>
  <si>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</si>
  <si>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</si>
  <si>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</si>
  <si>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</si>
  <si>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</si>
  <si>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</si>
  <si>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</si>
  <si>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</si>
  <si>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</si>
  <si>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</si>
  <si>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</si>
  <si>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</si>
  <si>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</si>
  <si>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</si>
  <si>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</si>
  <si>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</si>
  <si>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</si>
  <si>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</si>
  <si>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</si>
  <si>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</si>
  <si>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</si>
  <si>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</si>
  <si>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</si>
  <si>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</si>
  <si>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</si>
  <si>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</si>
  <si>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</si>
  <si>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</si>
  <si>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</si>
  <si>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</si>
  <si>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</si>
  <si>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</si>
  <si>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</si>
  <si>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</si>
  <si>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</si>
  <si>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</si>
  <si>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</si>
  <si>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</si>
  <si>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</si>
  <si>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</si>
  <si>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</si>
  <si>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</si>
  <si>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</si>
  <si>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</si>
  <si>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</si>
  <si>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</si>
  <si>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</si>
  <si>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</si>
  <si>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</si>
  <si>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</si>
  <si>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</si>
  <si>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</si>
  <si>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</si>
  <si>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</si>
  <si>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</si>
  <si>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</si>
  <si>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</si>
  <si>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</si>
  <si>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</si>
  <si>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</si>
  <si>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</si>
  <si>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</si>
  <si>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</si>
  <si>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</si>
  <si>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</si>
  <si>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</si>
  <si>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</si>
  <si>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</si>
  <si>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</si>
  <si>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</si>
  <si>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</si>
  <si>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</si>
  <si>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</si>
  <si>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</si>
  <si>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</si>
  <si>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</si>
  <si>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</si>
  <si>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</si>
  <si>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</si>
  <si>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</si>
  <si>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</si>
  <si>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</si>
  <si>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</si>
  <si>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</si>
  <si>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</si>
  <si>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</si>
  <si>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</si>
  <si>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</si>
  <si>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</si>
  <si>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</si>
  <si>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</si>
  <si>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</si>
  <si>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</si>
  <si>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</si>
  <si>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</si>
  <si>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</si>
  <si>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</si>
  <si>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</si>
  <si>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</si>
  <si>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</si>
  <si>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</si>
  <si>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</si>
  <si>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</si>
  <si>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</si>
  <si>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</si>
  <si>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</si>
  <si>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</si>
  <si>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</si>
  <si>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</si>
  <si>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</si>
  <si>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</si>
  <si>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</si>
  <si>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</si>
  <si>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</si>
  <si>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</si>
  <si>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</si>
  <si>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</si>
  <si>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</si>
  <si>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</si>
  <si>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</si>
  <si>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</si>
  <si>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</si>
  <si>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</si>
  <si>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</si>
  <si>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</si>
  <si>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</si>
  <si>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</si>
  <si>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</si>
  <si>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</si>
  <si>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</si>
  <si>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</si>
  <si>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</si>
  <si>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</si>
  <si>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</si>
  <si>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</si>
  <si>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</si>
  <si>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</si>
  <si>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</si>
  <si>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</si>
  <si>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</si>
  <si>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</si>
  <si>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</si>
  <si>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</si>
  <si>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</si>
  <si>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</si>
  <si>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</si>
  <si>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</si>
  <si>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</si>
  <si>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</si>
  <si>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</si>
  <si>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</si>
  <si>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</si>
  <si>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</si>
  <si>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</si>
  <si>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</si>
  <si>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</si>
  <si>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</si>
  <si>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</si>
  <si>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</si>
  <si>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</si>
  <si>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</si>
  <si>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</si>
  <si>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</si>
  <si>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</si>
  <si>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</si>
  <si>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</si>
  <si>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</si>
  <si>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</si>
  <si>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</si>
  <si>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</si>
  <si>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</si>
  <si>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</si>
  <si>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</si>
  <si>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</si>
  <si>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</si>
  <si>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</si>
  <si>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</si>
  <si>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</si>
  <si>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</si>
  <si>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</si>
  <si>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</si>
  <si>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</si>
  <si>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</si>
  <si>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</si>
  <si>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</si>
  <si>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</si>
  <si>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</si>
  <si>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</si>
  <si>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</si>
  <si>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</si>
  <si>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</si>
  <si>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</si>
  <si>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</si>
  <si>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</si>
  <si>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</si>
  <si>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</si>
  <si>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</si>
  <si>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</si>
  <si>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</si>
  <si>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</si>
  <si>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</si>
  <si>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</si>
  <si>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</si>
  <si>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</si>
  <si>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</si>
  <si>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</si>
  <si>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</si>
  <si>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</si>
  <si>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</si>
  <si>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</si>
  <si>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</si>
  <si>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</si>
  <si>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</si>
  <si>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</si>
  <si>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</si>
  <si>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</si>
  <si>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</si>
  <si>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</si>
  <si>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</si>
  <si>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</si>
  <si>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</si>
  <si>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</si>
  <si>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</si>
  <si>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</si>
  <si>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</si>
  <si>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</si>
  <si>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</si>
  <si>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</si>
  <si>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</si>
  <si>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</si>
  <si>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</si>
  <si>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</si>
  <si>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</si>
  <si>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</si>
  <si>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</si>
  <si>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</si>
  <si>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</si>
  <si>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</si>
  <si>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</si>
  <si>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</si>
  <si>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</si>
  <si>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</si>
  <si>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</si>
  <si>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</si>
  <si>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</si>
  <si>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</si>
  <si>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</si>
  <si>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</si>
  <si>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</si>
  <si>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</si>
  <si>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</si>
  <si>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</si>
  <si>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</si>
  <si>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</si>
  <si>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</si>
  <si>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</si>
  <si>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</si>
  <si>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</si>
  <si>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</si>
  <si>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</si>
  <si>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</si>
  <si>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</si>
  <si>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</si>
  <si>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</si>
  <si>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</si>
  <si>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</si>
  <si>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</si>
  <si>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</si>
  <si>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</si>
  <si>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</si>
  <si>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</si>
  <si>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</si>
  <si>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</si>
  <si>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</si>
  <si>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</si>
  <si>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</si>
  <si>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</si>
  <si>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</si>
  <si>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</si>
  <si>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</si>
  <si>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</si>
  <si>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</si>
  <si>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</si>
  <si>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</si>
  <si>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</si>
  <si>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</si>
  <si>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</si>
  <si>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</si>
  <si>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</si>
  <si>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</si>
  <si>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</si>
  <si>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</si>
  <si>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</si>
  <si>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</si>
  <si>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</si>
  <si>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</si>
  <si>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</si>
  <si>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</si>
  <si>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</si>
  <si>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</si>
  <si>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</si>
  <si>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</si>
  <si>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</si>
  <si>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</si>
  <si>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</si>
  <si>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</si>
  <si>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</si>
  <si>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</si>
  <si>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</si>
  <si>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</si>
  <si>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</si>
  <si>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</si>
  <si>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</si>
  <si>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</si>
  <si>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</si>
  <si>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</si>
  <si>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</si>
  <si>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</si>
  <si>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</si>
  <si>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</si>
  <si>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</si>
  <si>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</si>
  <si>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</si>
  <si>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</si>
  <si>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</si>
  <si>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</si>
  <si>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</si>
  <si>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</si>
  <si>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</si>
  <si>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</si>
  <si>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</si>
  <si>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</si>
  <si>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</si>
  <si>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</si>
  <si>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</si>
  <si>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</si>
  <si>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</si>
  <si>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</si>
  <si>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</si>
  <si>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</si>
  <si>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</si>
  <si>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</si>
  <si>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</si>
  <si>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</si>
  <si>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</si>
  <si>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</si>
  <si>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</si>
  <si>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</si>
  <si>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</si>
  <si>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</si>
  <si>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</si>
  <si>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</si>
  <si>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</si>
  <si>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</si>
  <si>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</si>
  <si>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</si>
  <si>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</si>
  <si>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</si>
  <si>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</si>
  <si>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</si>
  <si>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</si>
  <si>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</si>
  <si>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</si>
  <si>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</si>
  <si>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</si>
  <si>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</si>
  <si>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</si>
  <si>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</si>
  <si>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</si>
  <si>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</si>
  <si>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</si>
  <si>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</si>
  <si>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</si>
  <si>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</si>
  <si>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</si>
  <si>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</si>
  <si>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</si>
  <si>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</si>
  <si>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</si>
  <si>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</si>
  <si>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</si>
  <si>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</si>
  <si>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</si>
  <si>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</si>
  <si>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</si>
  <si>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</si>
  <si>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</si>
  <si>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</si>
  <si>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</si>
  <si>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</si>
  <si>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</si>
  <si>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</si>
  <si>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</si>
  <si>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</si>
  <si>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</si>
  <si>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</si>
  <si>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</si>
  <si>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</si>
  <si>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</si>
  <si>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</si>
  <si>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</si>
  <si>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</si>
  <si>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</si>
  <si>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</si>
  <si>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</si>
  <si>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</si>
  <si>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</si>
  <si>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</si>
  <si>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</si>
  <si>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</si>
  <si>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</si>
  <si>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</si>
  <si>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</si>
  <si>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</si>
  <si>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</si>
  <si>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</si>
  <si>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</si>
  <si>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</si>
  <si>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</si>
  <si>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</si>
  <si>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</si>
  <si>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</si>
  <si>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</si>
  <si>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</si>
  <si>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</si>
  <si>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</si>
  <si>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</si>
  <si>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</si>
  <si>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</si>
  <si>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</si>
  <si>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</si>
  <si>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</si>
  <si>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</si>
  <si>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</si>
  <si>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</si>
  <si>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</si>
  <si>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</si>
  <si>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</si>
  <si>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</si>
  <si>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</si>
  <si>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</si>
  <si>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</si>
  <si>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</si>
  <si>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</si>
  <si>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</si>
  <si>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</si>
  <si>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</si>
  <si>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</si>
  <si>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</si>
  <si>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</si>
  <si>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</si>
  <si>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</si>
  <si>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</si>
  <si>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</si>
  <si>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</si>
  <si>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</si>
  <si>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</si>
  <si>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</si>
  <si>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</si>
  <si>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</si>
  <si>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</si>
  <si>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</si>
  <si>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</si>
  <si>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</si>
  <si>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</si>
  <si>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</si>
  <si>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</si>
  <si>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</si>
  <si>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</si>
  <si>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</si>
  <si>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</si>
  <si>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</si>
  <si>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</si>
  <si>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</si>
  <si>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</si>
  <si>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</si>
  <si>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</si>
  <si>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</si>
  <si>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</si>
  <si>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</si>
  <si>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</si>
  <si>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</si>
  <si>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</si>
  <si>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</si>
  <si>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</si>
  <si>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</si>
  <si>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</si>
  <si>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</si>
  <si>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</si>
  <si>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</si>
  <si>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</si>
  <si>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</si>
  <si>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</si>
  <si>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</si>
  <si>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</si>
  <si>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</si>
  <si>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</si>
  <si>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</si>
  <si>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</si>
  <si>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</si>
  <si>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</si>
  <si>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</si>
  <si>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</si>
  <si>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</si>
  <si>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</si>
  <si>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</si>
  <si>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</si>
  <si>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</si>
  <si>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</si>
  <si>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</si>
  <si>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</si>
  <si>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</si>
  <si>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</si>
  <si>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</si>
  <si>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</si>
  <si>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</si>
  <si>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</si>
  <si>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</si>
  <si>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</si>
  <si>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</si>
  <si>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</si>
  <si>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</si>
  <si>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</si>
  <si>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</si>
  <si>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</si>
  <si>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</si>
  <si>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</si>
  <si>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</si>
  <si>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</si>
  <si>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</si>
  <si>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</si>
  <si>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</si>
  <si>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</si>
  <si>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</si>
  <si>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</si>
  <si>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</si>
  <si>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</si>
  <si>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</si>
  <si>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</si>
  <si>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</si>
  <si>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</si>
  <si>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</si>
  <si>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</si>
  <si>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</si>
  <si>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</si>
  <si>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</si>
  <si>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</si>
  <si>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</si>
  <si>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</si>
  <si>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</si>
  <si>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</si>
  <si>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</si>
  <si>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</si>
  <si>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</si>
  <si>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</si>
  <si>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</si>
  <si>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</si>
  <si>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</si>
  <si>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</si>
  <si>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</si>
  <si>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</si>
  <si>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</si>
  <si>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</si>
  <si>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</si>
  <si>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</si>
  <si>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</si>
  <si>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</si>
  <si>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</si>
  <si>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</si>
  <si>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</si>
  <si>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</si>
  <si>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</si>
  <si>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</si>
  <si>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</si>
  <si>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</si>
  <si>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</si>
  <si>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</si>
  <si>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</si>
  <si>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</si>
  <si>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</si>
  <si>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</si>
  <si>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</si>
  <si>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</si>
  <si>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</si>
  <si>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</si>
  <si>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</si>
  <si>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</si>
  <si>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</si>
  <si>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</si>
  <si>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</si>
  <si>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</si>
  <si>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</si>
  <si>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</si>
  <si>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</si>
  <si>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</si>
  <si>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</si>
  <si>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</si>
  <si>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</si>
  <si>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</si>
  <si>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</si>
  <si>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</si>
  <si>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</si>
  <si>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</si>
  <si>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</si>
  <si>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</si>
  <si>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</si>
  <si>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</si>
  <si>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</si>
  <si>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</si>
  <si>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</si>
  <si>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</si>
  <si>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</si>
  <si>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</si>
  <si>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</si>
  <si>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</si>
  <si>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</si>
  <si>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</si>
  <si>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</si>
  <si>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</si>
  <si>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</si>
  <si>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</si>
  <si>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</si>
  <si>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</si>
  <si>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</si>
  <si>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</si>
  <si>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</si>
  <si>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</si>
  <si>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</si>
  <si>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</si>
  <si>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</si>
  <si>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</si>
  <si>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</si>
  <si>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</si>
  <si>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</si>
  <si>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</si>
  <si>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</si>
  <si>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</si>
  <si>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</si>
  <si>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</si>
  <si>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</si>
  <si>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</si>
  <si>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</si>
  <si>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</si>
  <si>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</si>
  <si>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</si>
  <si>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</si>
  <si>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</si>
  <si>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</si>
  <si>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</si>
  <si>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</si>
  <si>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</si>
  <si>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</si>
  <si>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</si>
  <si>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</si>
  <si>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</si>
  <si>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</si>
  <si>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</si>
  <si>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</si>
  <si>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</si>
  <si>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</si>
  <si>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</si>
  <si>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</si>
  <si>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</si>
  <si>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</si>
  <si>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</si>
  <si>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</si>
  <si>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</si>
  <si>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</si>
  <si>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</si>
  <si>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</si>
  <si>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</si>
  <si>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</si>
  <si>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</si>
  <si>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</si>
  <si>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</si>
  <si>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</si>
  <si>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</si>
  <si>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</si>
  <si>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</si>
  <si>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</si>
  <si>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</si>
  <si>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</si>
  <si>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</si>
  <si>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</si>
  <si>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</si>
  <si>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</si>
  <si>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</si>
  <si>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</si>
  <si>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</si>
  <si>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</si>
  <si>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</si>
  <si>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</si>
  <si>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</si>
  <si>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</si>
  <si>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</si>
  <si>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</si>
  <si>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</si>
  <si>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</si>
  <si>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</si>
  <si>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</si>
  <si>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</si>
  <si>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</si>
  <si>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</si>
  <si>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</si>
  <si>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</si>
  <si>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</si>
  <si>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</si>
  <si>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</si>
  <si>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</si>
  <si>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</si>
  <si>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</si>
  <si>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</si>
  <si>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</si>
  <si>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</si>
  <si>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</si>
  <si>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</si>
  <si>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</si>
  <si>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</si>
  <si>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</si>
  <si>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</si>
  <si>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</si>
  <si>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</si>
  <si>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</si>
  <si>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</si>
  <si>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</si>
  <si>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</si>
  <si>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</si>
  <si>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</si>
  <si>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</si>
  <si>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</si>
  <si>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</si>
  <si>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</si>
  <si>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</si>
  <si>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</si>
  <si>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</si>
  <si>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</si>
  <si>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</si>
  <si>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</si>
  <si>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</si>
  <si>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</si>
  <si>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</si>
  <si>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</si>
  <si>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</si>
  <si>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</si>
  <si>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</si>
  <si>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</si>
  <si>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</si>
  <si>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</si>
  <si>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</si>
  <si>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</si>
  <si>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</si>
  <si>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</si>
  <si>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</si>
  <si>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</si>
  <si>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</si>
  <si>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</si>
  <si>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</si>
  <si>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</si>
  <si>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</si>
  <si>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</si>
  <si>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</si>
  <si>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</si>
  <si>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</si>
  <si>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</si>
  <si>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</si>
  <si>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</si>
  <si>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</si>
  <si>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</si>
  <si>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</si>
  <si>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</si>
  <si>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</si>
  <si>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</si>
  <si>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</si>
  <si>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</si>
  <si>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</si>
  <si>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</si>
  <si>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</si>
  <si>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</si>
  <si>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</si>
  <si>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</si>
  <si>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</si>
  <si>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</si>
  <si>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</si>
  <si>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</si>
  <si>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</si>
  <si>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</si>
  <si>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</si>
  <si>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</si>
  <si>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</si>
  <si>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</si>
  <si>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</si>
  <si>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</si>
  <si>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</si>
  <si>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</si>
  <si>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</si>
  <si>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</si>
  <si>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</si>
  <si>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</si>
  <si>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</si>
  <si>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</si>
  <si>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</si>
  <si>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</si>
  <si>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</si>
  <si>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</si>
  <si>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</si>
  <si>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</si>
  <si>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</si>
  <si>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</si>
  <si>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</si>
  <si>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</si>
  <si>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</si>
  <si>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</si>
  <si>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</si>
  <si>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</si>
  <si>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</si>
  <si>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</si>
  <si>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</si>
  <si>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</si>
  <si>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</si>
  <si>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</si>
  <si>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</si>
  <si>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</si>
  <si>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</si>
  <si>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</si>
  <si>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</si>
  <si>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</si>
  <si>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</si>
  <si>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</si>
  <si>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</si>
  <si>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</si>
  <si>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</si>
  <si>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</si>
  <si>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</si>
  <si>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</si>
  <si>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</si>
  <si>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</si>
  <si>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</si>
  <si>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</si>
  <si>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</si>
  <si>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</si>
  <si>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</si>
  <si>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</si>
  <si>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</si>
  <si>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</si>
  <si>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</si>
  <si>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</si>
  <si>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</si>
  <si>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</si>
  <si>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</si>
  <si>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</si>
  <si>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</si>
  <si>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</si>
  <si>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</si>
  <si>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</si>
  <si>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</si>
  <si>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</si>
  <si>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</si>
  <si>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</si>
  <si>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</si>
  <si>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</si>
  <si>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</si>
  <si>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</si>
  <si>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</si>
  <si>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</si>
  <si>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</si>
  <si>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</si>
  <si>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</si>
  <si>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</si>
  <si>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</si>
  <si>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</si>
  <si>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</si>
  <si>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</si>
  <si>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</si>
  <si>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</si>
  <si>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</si>
  <si>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</si>
  <si>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</si>
  <si>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</si>
  <si>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</si>
  <si>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</si>
  <si>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</si>
  <si>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</si>
  <si>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</si>
  <si>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</si>
  <si>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</si>
  <si>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</si>
  <si>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</si>
  <si>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</si>
  <si>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</si>
  <si>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</si>
  <si>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</si>
  <si>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</si>
  <si>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</si>
  <si>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</si>
  <si>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</si>
  <si>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</si>
  <si>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</si>
  <si>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</si>
  <si>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</si>
  <si>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</si>
  <si>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</si>
  <si>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</si>
  <si>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</si>
  <si>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</si>
  <si>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</si>
  <si>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</si>
  <si>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</si>
  <si>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</si>
  <si>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</si>
  <si>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</si>
  <si>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</si>
  <si>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</si>
  <si>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</si>
  <si>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</si>
  <si>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</si>
  <si>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</si>
  <si>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</si>
  <si>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</si>
  <si>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</si>
  <si>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</si>
  <si>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</si>
  <si>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</si>
  <si>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</si>
  <si>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</si>
  <si>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</si>
  <si>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</si>
  <si>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</si>
  <si>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</si>
  <si>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</si>
  <si>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</si>
  <si>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</si>
  <si>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</si>
  <si>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</si>
  <si>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</si>
  <si>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</si>
  <si>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</si>
  <si>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</si>
  <si>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</si>
  <si>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</si>
  <si>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</si>
  <si>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</si>
  <si>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</si>
  <si>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</si>
  <si>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</si>
  <si>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</si>
  <si>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</si>
  <si>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</si>
  <si>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</si>
  <si>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</si>
  <si>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</si>
  <si>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</si>
  <si>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</si>
  <si>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</si>
  <si>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</si>
  <si>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</si>
  <si>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</si>
  <si>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</si>
  <si>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</si>
  <si>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</si>
  <si>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</si>
  <si>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</si>
  <si>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</si>
  <si>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</si>
  <si>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</si>
  <si>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</si>
  <si>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</si>
  <si>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</si>
  <si>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</si>
  <si>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</si>
  <si>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</si>
  <si>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</si>
  <si>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</si>
  <si>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</si>
  <si>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</si>
  <si>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</si>
  <si>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</si>
  <si>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</si>
  <si>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</si>
  <si>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</si>
  <si>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</si>
  <si>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</si>
  <si>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</si>
  <si>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</si>
  <si>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</si>
  <si>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</si>
  <si>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</si>
  <si>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</si>
  <si>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</si>
  <si>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</si>
  <si>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</si>
  <si>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</si>
  <si>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</si>
  <si>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</si>
  <si>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</si>
  <si>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</si>
  <si>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</si>
  <si>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</si>
  <si>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</si>
  <si>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</si>
  <si>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</si>
  <si>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</si>
  <si>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</si>
  <si>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</si>
  <si>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</si>
  <si>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</si>
  <si>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</si>
  <si>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</si>
  <si>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</si>
  <si>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</si>
  <si>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</si>
  <si>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</si>
  <si>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</si>
  <si>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</si>
  <si>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</si>
  <si>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</si>
  <si>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</si>
  <si>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</si>
  <si>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</si>
  <si>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</si>
  <si>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</si>
  <si>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</si>
  <si>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</si>
  <si>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</si>
  <si>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</si>
  <si>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</si>
  <si>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</si>
  <si>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</si>
  <si>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</si>
  <si>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</si>
  <si>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</si>
  <si>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</si>
  <si>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</si>
  <si>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</si>
  <si>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</si>
  <si>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</si>
  <si>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</si>
  <si>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</si>
  <si>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</si>
  <si>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</si>
  <si>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</si>
  <si>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</si>
  <si>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</si>
  <si>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</si>
  <si>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</si>
  <si>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</si>
  <si>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</si>
  <si>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</si>
  <si>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</si>
  <si>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</si>
  <si>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</si>
  <si>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</si>
  <si>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</si>
  <si>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</si>
  <si>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</si>
  <si>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</si>
  <si>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</si>
  <si>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</si>
  <si>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</si>
  <si>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</si>
  <si>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</si>
  <si>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</si>
  <si>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</si>
  <si>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</si>
  <si>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</si>
  <si>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</si>
  <si>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</si>
  <si>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</si>
  <si>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</si>
  <si>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</si>
  <si>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</si>
  <si>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</si>
  <si>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</si>
  <si>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</si>
  <si>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</si>
  <si>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</si>
  <si>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</si>
  <si>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</si>
  <si>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</si>
  <si>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</si>
  <si>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</si>
  <si>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</si>
  <si>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</si>
  <si>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</si>
  <si>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</si>
  <si>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</si>
  <si>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</si>
  <si>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</si>
  <si>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</si>
  <si>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</si>
  <si>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</si>
  <si>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</si>
  <si>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</si>
  <si>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</si>
  <si>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</si>
  <si>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</si>
  <si>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</si>
  <si>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</si>
  <si>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</si>
  <si>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</si>
  <si>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</si>
  <si>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</si>
  <si>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</si>
  <si>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</si>
  <si>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</si>
  <si>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</si>
  <si>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</si>
  <si>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</si>
  <si>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</si>
  <si>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</si>
  <si>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</si>
  <si>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</si>
  <si>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</si>
  <si>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</si>
  <si>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</si>
  <si>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</si>
  <si>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</si>
  <si>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</si>
  <si>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</si>
  <si>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</si>
  <si>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</si>
  <si>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</si>
  <si>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</si>
  <si>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</si>
  <si>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</si>
  <si>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</si>
  <si>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</si>
  <si>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</si>
  <si>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</si>
  <si>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</si>
  <si>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</si>
  <si>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</si>
  <si>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</si>
  <si>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</si>
  <si>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</si>
  <si>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</si>
  <si>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</si>
  <si>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</si>
  <si>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</si>
  <si>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</si>
  <si>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</si>
  <si>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</si>
  <si>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</si>
  <si>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</si>
  <si>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</si>
  <si>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</si>
  <si>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</si>
  <si>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</si>
  <si>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</si>
  <si>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</si>
  <si>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</si>
  <si>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</si>
  <si>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</si>
  <si>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</si>
  <si>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</si>
  <si>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</si>
  <si>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</si>
  <si>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</si>
  <si>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</si>
  <si>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</si>
  <si>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</si>
  <si>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</si>
  <si>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</si>
  <si>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</si>
  <si>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</si>
  <si>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</si>
  <si>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</si>
  <si>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</si>
  <si>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</si>
  <si>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</si>
  <si>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</si>
  <si>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</si>
  <si>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</si>
  <si>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</si>
  <si>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</si>
  <si>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</si>
  <si>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</si>
  <si>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</si>
  <si>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</si>
  <si>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</si>
  <si>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</si>
  <si>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</si>
  <si>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</si>
  <si>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</si>
  <si>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</si>
  <si>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</si>
  <si>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</si>
  <si>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</si>
  <si>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</si>
  <si>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</si>
  <si>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</si>
  <si>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</si>
  <si>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</si>
  <si>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</si>
  <si>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</si>
  <si>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</si>
  <si>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</si>
  <si>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</si>
  <si>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</si>
  <si>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</si>
  <si>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</si>
  <si>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</si>
  <si>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</si>
  <si>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</si>
  <si>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</si>
  <si>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</si>
  <si>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</si>
  <si>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</si>
  <si>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</si>
  <si>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</si>
  <si>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</si>
  <si>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</si>
  <si>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</si>
  <si>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</si>
  <si>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</si>
  <si>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</si>
  <si>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</si>
  <si>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</si>
  <si>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</si>
  <si>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</si>
  <si>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</si>
  <si>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</si>
  <si>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</si>
  <si>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</si>
  <si>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</si>
  <si>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</si>
  <si>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</si>
  <si>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</si>
  <si>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</si>
  <si>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</si>
  <si>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</si>
  <si>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</si>
  <si>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</si>
  <si>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</si>
  <si>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</si>
  <si>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</si>
  <si>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</si>
  <si>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</si>
  <si>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</si>
  <si>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</si>
  <si>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</si>
  <si>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</si>
  <si>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</si>
  <si>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</si>
  <si>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</si>
  <si>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</si>
  <si>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</si>
  <si>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</si>
  <si>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</si>
  <si>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</si>
  <si>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</si>
  <si>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</si>
  <si>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</si>
  <si>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</si>
  <si>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</si>
  <si>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</si>
  <si>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</si>
  <si>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</si>
  <si>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</si>
  <si>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</si>
  <si>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</si>
  <si>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</si>
  <si>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</si>
  <si>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</si>
  <si>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</si>
  <si>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</si>
  <si>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</si>
  <si>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</si>
  <si>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</si>
  <si>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</si>
  <si>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</si>
  <si>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</si>
  <si>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</si>
  <si>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</si>
  <si>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</si>
  <si>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</si>
  <si>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</si>
  <si>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</si>
  <si>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</si>
  <si>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</si>
  <si>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</si>
  <si>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</si>
  <si>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</si>
  <si>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</si>
  <si>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</si>
  <si>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</si>
  <si>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</si>
  <si>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</si>
  <si>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</si>
  <si>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</si>
  <si>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</si>
  <si>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</si>
  <si>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</si>
  <si>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</si>
  <si>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</si>
  <si>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</si>
  <si>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</si>
  <si>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</si>
  <si>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</si>
  <si>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</si>
  <si>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</si>
  <si>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</si>
  <si>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</si>
  <si>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</si>
  <si>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</si>
  <si>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</si>
  <si>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</si>
  <si>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</si>
  <si>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</si>
  <si>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</si>
  <si>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</si>
  <si>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</si>
  <si>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</si>
  <si>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</si>
  <si>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</si>
  <si>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</si>
  <si>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</si>
  <si>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</si>
  <si>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</si>
  <si>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</si>
  <si>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</si>
  <si>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</si>
  <si>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</si>
  <si>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</si>
  <si>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</si>
  <si>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</si>
  <si>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</si>
  <si>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</si>
  <si>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</si>
  <si>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</si>
  <si>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</si>
  <si>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</si>
  <si>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</si>
  <si>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</si>
  <si>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</si>
  <si>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</si>
  <si>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</si>
  <si>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</si>
  <si>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</si>
  <si>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</si>
  <si>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</si>
  <si>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</si>
  <si>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</si>
  <si>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</si>
  <si>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</si>
  <si>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</si>
  <si>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</si>
  <si>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</si>
  <si>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</si>
  <si>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</si>
  <si>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</si>
  <si>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</si>
  <si>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</si>
  <si>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</si>
  <si>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</si>
  <si>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</si>
  <si>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</si>
  <si>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</si>
  <si>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</si>
  <si>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</si>
  <si>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</si>
  <si>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</si>
  <si>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</si>
  <si>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</si>
  <si>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</si>
  <si>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</si>
  <si>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</si>
  <si>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</si>
  <si>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</si>
  <si>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</si>
  <si>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</si>
  <si>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</si>
  <si>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</si>
  <si>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</si>
  <si>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</si>
  <si>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</si>
  <si>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</si>
  <si>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</si>
  <si>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</si>
  <si>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</si>
  <si>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</si>
  <si>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</si>
  <si>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</si>
  <si>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</si>
  <si>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</si>
  <si>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</si>
  <si>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</si>
  <si>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</si>
  <si>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</si>
  <si>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</si>
  <si>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</si>
  <si>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</si>
  <si>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</si>
  <si>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</si>
  <si>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</si>
  <si>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</si>
  <si>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</si>
  <si>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</si>
  <si>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</si>
  <si>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</si>
  <si>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</si>
  <si>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</si>
  <si>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</si>
  <si>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</si>
  <si>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</si>
  <si>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</si>
  <si>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</si>
  <si>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</si>
  <si>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</si>
  <si>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</si>
  <si>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</si>
  <si>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</si>
  <si>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</si>
  <si>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</si>
  <si>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</si>
  <si>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</si>
  <si>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</si>
  <si>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</si>
  <si>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</si>
  <si>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</si>
  <si>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</si>
  <si>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</si>
  <si>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</si>
  <si>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</si>
  <si>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</si>
  <si>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</si>
  <si>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</si>
  <si>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</si>
  <si>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</si>
  <si>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</si>
  <si>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</si>
  <si>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</si>
  <si>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</si>
  <si>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</si>
  <si>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</si>
  <si>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</si>
  <si>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</si>
  <si>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</si>
  <si>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</si>
  <si>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</si>
  <si>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</si>
  <si>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</si>
  <si>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</si>
  <si>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</si>
  <si>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</si>
  <si>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</si>
  <si>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</si>
  <si>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</si>
  <si>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</si>
  <si>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</si>
  <si>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</si>
  <si>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</si>
  <si>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</si>
  <si>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</si>
  <si>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</si>
  <si>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</si>
  <si>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</si>
  <si>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</si>
  <si>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</si>
  <si>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</si>
  <si>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</si>
  <si>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</si>
  <si>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</si>
  <si>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</si>
  <si>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</si>
  <si>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</si>
  <si>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</si>
  <si>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</si>
  <si>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</si>
  <si>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</si>
  <si>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</si>
  <si>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</si>
  <si>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</si>
  <si>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</si>
  <si>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</si>
  <si>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</si>
  <si>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</si>
  <si>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</si>
  <si>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</si>
  <si>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</si>
  <si>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</si>
  <si>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</si>
  <si>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</si>
  <si>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</si>
  <si>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</si>
  <si>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</si>
  <si>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</si>
  <si>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</si>
  <si>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</si>
  <si>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</si>
  <si>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</si>
  <si>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</si>
  <si>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</si>
  <si>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</si>
  <si>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</si>
  <si>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</si>
  <si>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</si>
  <si>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</si>
  <si>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</si>
  <si>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</si>
  <si>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</si>
  <si>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</si>
  <si>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</si>
  <si>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</si>
  <si>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</si>
  <si>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</si>
  <si>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</si>
  <si>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</si>
  <si>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</si>
  <si>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</si>
  <si>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</si>
  <si>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</si>
  <si>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</si>
  <si>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</si>
  <si>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</si>
  <si>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</si>
  <si>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</si>
  <si>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</si>
  <si>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</si>
  <si>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</si>
  <si>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</si>
  <si>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</si>
  <si>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</si>
  <si>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</si>
  <si>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</si>
  <si>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</si>
  <si>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</si>
  <si>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</si>
  <si>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</si>
  <si>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</si>
  <si>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</si>
  <si>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</si>
  <si>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</si>
  <si>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</si>
  <si>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</si>
  <si>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</si>
  <si>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</si>
  <si>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</si>
  <si>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</si>
  <si>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</si>
  <si>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</si>
  <si>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</si>
  <si>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</si>
  <si>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</si>
  <si>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</si>
  <si>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</si>
  <si>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</si>
  <si>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</si>
  <si>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</si>
  <si>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</si>
  <si>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</si>
  <si>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</si>
  <si>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</si>
  <si>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</si>
  <si>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</si>
  <si>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</si>
  <si>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</si>
  <si>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</si>
  <si>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</si>
  <si>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</si>
  <si>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</si>
  <si>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</si>
  <si>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</si>
  <si>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</si>
  <si>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</si>
  <si>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</si>
  <si>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</si>
  <si>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</si>
  <si>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</si>
  <si>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</si>
  <si>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</si>
  <si>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</si>
  <si>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</si>
  <si>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</si>
  <si>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</si>
  <si>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</si>
  <si>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</si>
  <si>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</si>
  <si>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</si>
  <si>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</si>
  <si>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</si>
  <si>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</si>
  <si>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</si>
  <si>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</si>
  <si>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</si>
  <si>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</si>
  <si>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</si>
  <si>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</si>
  <si>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</si>
  <si>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</si>
  <si>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</si>
  <si>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</si>
  <si>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</si>
  <si>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</si>
  <si>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</si>
  <si>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</si>
  <si>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</si>
  <si>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</si>
  <si>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</si>
  <si>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</si>
  <si>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</si>
  <si>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</si>
  <si>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</si>
  <si>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</si>
  <si>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</si>
  <si>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</si>
  <si>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</si>
  <si>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</si>
  <si>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</si>
  <si>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</si>
  <si>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</si>
  <si>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</si>
  <si>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</si>
  <si>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</si>
  <si>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</si>
  <si>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</si>
  <si>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</si>
  <si>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</si>
  <si>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</si>
  <si>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</si>
  <si>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</si>
  <si>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</si>
  <si>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</si>
  <si>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</si>
  <si>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</si>
  <si>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</si>
  <si>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</si>
  <si>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</si>
  <si>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</si>
  <si>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</si>
  <si>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</si>
  <si>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</si>
  <si>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</si>
  <si>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</si>
  <si>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</si>
  <si>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</si>
  <si>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</si>
  <si>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</si>
  <si>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</si>
  <si>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</si>
  <si>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</si>
  <si>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</si>
  <si>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</si>
  <si>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</si>
  <si>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</si>
  <si>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</si>
  <si>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</si>
  <si>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</si>
  <si>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</si>
  <si>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</si>
  <si>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</si>
  <si>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</si>
  <si>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</si>
  <si>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</si>
  <si>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</si>
  <si>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</si>
  <si>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</si>
  <si>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</si>
  <si>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</si>
  <si>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</si>
  <si>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</si>
  <si>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</si>
  <si>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</si>
  <si>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</si>
  <si>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</si>
  <si>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</si>
  <si>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</si>
  <si>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</si>
  <si>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</si>
  <si>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</si>
  <si>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</si>
  <si>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</si>
  <si>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</si>
  <si>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</si>
  <si>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</si>
  <si>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</si>
  <si>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</si>
  <si>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</si>
  <si>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</si>
  <si>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</si>
  <si>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</si>
  <si>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</si>
  <si>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</si>
  <si>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</si>
  <si>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</si>
  <si>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</si>
  <si>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</si>
  <si>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</si>
  <si>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</si>
  <si>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</si>
  <si>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</si>
  <si>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</si>
  <si>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</si>
  <si>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</si>
  <si>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</si>
  <si>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</si>
  <si>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</si>
  <si>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</si>
  <si>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</si>
  <si>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</si>
  <si>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</si>
  <si>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</si>
  <si>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</si>
  <si>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</si>
  <si>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</si>
  <si>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</si>
  <si>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</si>
  <si>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</si>
  <si>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</si>
  <si>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</si>
  <si>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</si>
  <si>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</si>
  <si>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</si>
  <si>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</si>
  <si>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</si>
  <si>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</si>
  <si>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</si>
  <si>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</si>
  <si>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</si>
  <si>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</si>
  <si>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</si>
  <si>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</si>
  <si>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</si>
  <si>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</si>
  <si>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</si>
  <si>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</si>
  <si>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</si>
  <si>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</si>
  <si>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</si>
  <si>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</si>
  <si>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</si>
  <si>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</si>
  <si>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</si>
  <si>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</si>
  <si>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</si>
  <si>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</si>
  <si>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</si>
  <si>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</si>
  <si>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</si>
  <si>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</si>
  <si>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</si>
  <si>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</si>
  <si>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</si>
  <si>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</si>
  <si>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</si>
  <si>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</si>
  <si>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</si>
  <si>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</si>
  <si>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</si>
  <si>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</si>
  <si>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</si>
  <si>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</si>
  <si>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</si>
  <si>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</si>
  <si>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</si>
  <si>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</si>
  <si>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</si>
  <si>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</si>
  <si>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</si>
  <si>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</si>
  <si>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</si>
  <si>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</si>
  <si>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</si>
  <si>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</si>
  <si>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</si>
  <si>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</si>
  <si>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</si>
  <si>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</si>
  <si>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</si>
  <si>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</si>
  <si>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</si>
  <si>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</si>
  <si>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</si>
  <si>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</si>
  <si>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</si>
  <si>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</si>
  <si>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</si>
  <si>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</si>
  <si>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</si>
  <si>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</si>
  <si>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</si>
  <si>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</si>
  <si>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</si>
  <si>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</si>
  <si>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</si>
  <si>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</si>
  <si>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</si>
  <si>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</si>
  <si>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</si>
  <si>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</si>
  <si>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</si>
  <si>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</si>
  <si>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</si>
  <si>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</si>
  <si>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</si>
  <si>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</si>
  <si>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</si>
  <si>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</si>
  <si>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</si>
  <si>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</si>
  <si>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</si>
  <si>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</si>
  <si>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</si>
  <si>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</si>
  <si>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</si>
  <si>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</si>
  <si>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</si>
  <si>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</si>
  <si>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</si>
  <si>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</si>
  <si>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</si>
  <si>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</si>
  <si>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</si>
  <si>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</si>
  <si>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</si>
  <si>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</si>
  <si>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</si>
  <si>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</si>
  <si>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</si>
  <si>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</si>
  <si>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</si>
  <si>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</si>
  <si>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</si>
  <si>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</si>
  <si>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</si>
  <si>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</si>
  <si>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</si>
  <si>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</si>
  <si>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</si>
  <si>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</si>
  <si>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</si>
  <si>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</si>
  <si>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</si>
  <si>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</si>
  <si>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</si>
  <si>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</si>
  <si>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</si>
  <si>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</si>
  <si>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</si>
  <si>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</si>
  <si>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</si>
  <si>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</si>
  <si>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</si>
  <si>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</si>
  <si>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</si>
  <si>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</si>
  <si>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</si>
  <si>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</si>
  <si>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</si>
  <si>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</si>
  <si>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</si>
  <si>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</si>
  <si>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</si>
  <si>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</si>
  <si>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</si>
  <si>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</si>
  <si>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</si>
  <si>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</si>
  <si>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</si>
  <si>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</si>
  <si>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</si>
  <si>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</si>
  <si>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</si>
  <si>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</si>
  <si>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</si>
  <si>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</si>
  <si>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</si>
  <si>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</si>
  <si>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</si>
  <si>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</si>
  <si>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</si>
  <si>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</si>
  <si>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</si>
  <si>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</si>
  <si>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</si>
  <si>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</si>
  <si>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</si>
  <si>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</si>
  <si>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</si>
  <si>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</si>
  <si>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</si>
  <si>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</si>
  <si>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</si>
  <si>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</si>
  <si>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</si>
  <si>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</si>
  <si>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</si>
  <si>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</si>
  <si>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</si>
  <si>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</si>
  <si>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</si>
  <si>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</si>
  <si>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</si>
  <si>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</si>
  <si>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</si>
  <si>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</si>
  <si>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</si>
  <si>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</si>
  <si>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</si>
  <si>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</si>
  <si>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</si>
  <si>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</si>
  <si>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</si>
  <si>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</si>
  <si>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</si>
  <si>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</si>
  <si>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</si>
  <si>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</si>
  <si>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</si>
  <si>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</si>
  <si>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</si>
  <si>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</si>
  <si>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</si>
  <si>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</si>
  <si>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</si>
  <si>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</si>
  <si>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</si>
  <si>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</si>
  <si>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</si>
  <si>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</si>
  <si>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</si>
  <si>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</si>
  <si>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</si>
  <si>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</si>
  <si>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</si>
  <si>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</si>
  <si>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</si>
  <si>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</si>
  <si>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</si>
  <si>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</si>
  <si>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</si>
  <si>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</si>
  <si>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</si>
  <si>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</si>
  <si>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</si>
  <si>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</si>
  <si>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</si>
  <si>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</si>
  <si>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</si>
  <si>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</si>
  <si>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</si>
  <si>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</si>
  <si>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</si>
  <si>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</si>
  <si>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</si>
  <si>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</si>
  <si>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</si>
  <si>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</si>
  <si>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</si>
  <si>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</si>
  <si>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</si>
  <si>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</si>
  <si>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</si>
  <si>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</si>
  <si>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</si>
  <si>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</si>
  <si>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</si>
  <si>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</si>
  <si>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</si>
  <si>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</si>
  <si>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</si>
  <si>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</si>
  <si>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</si>
  <si>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</si>
  <si>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</si>
  <si>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</si>
  <si>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</si>
  <si>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</si>
  <si>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</si>
  <si>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</si>
  <si>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</si>
  <si>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</si>
  <si>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</si>
  <si>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</si>
  <si>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</si>
  <si>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</si>
  <si>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</si>
  <si>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</si>
  <si>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</si>
  <si>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</si>
  <si>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</si>
  <si>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</si>
  <si>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</si>
  <si>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</si>
  <si>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</si>
  <si>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</si>
  <si>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</si>
  <si>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</si>
  <si>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</si>
  <si>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</si>
  <si>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</si>
  <si>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</si>
  <si>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</si>
  <si>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</si>
  <si>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</si>
  <si>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</si>
  <si>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</si>
  <si>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</si>
  <si>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</si>
  <si>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</si>
  <si>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</si>
  <si>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</si>
  <si>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</si>
  <si>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</si>
  <si>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</si>
  <si>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</si>
  <si>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</si>
  <si>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</si>
  <si>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</si>
  <si>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</si>
  <si>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</si>
  <si>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</si>
  <si>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</si>
  <si>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</si>
  <si>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</si>
  <si>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</si>
  <si>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</si>
  <si>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</si>
  <si>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</si>
  <si>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</si>
  <si>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</si>
  <si>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</si>
  <si>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</si>
  <si>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</si>
  <si>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</si>
  <si>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</si>
  <si>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</si>
  <si>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</si>
  <si>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</si>
  <si>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</si>
  <si>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</si>
  <si>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</si>
  <si>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</si>
  <si>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</si>
  <si>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</si>
  <si>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</si>
  <si>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</si>
  <si>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</si>
  <si>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</si>
  <si>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</si>
  <si>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</si>
  <si>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</si>
  <si>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</si>
  <si>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</si>
  <si>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</si>
  <si>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</si>
  <si>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</si>
  <si>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</si>
  <si>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</si>
  <si>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</si>
  <si>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</si>
  <si>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</si>
  <si>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</si>
  <si>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</si>
  <si>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</si>
  <si>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</si>
  <si>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</si>
  <si>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</si>
  <si>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</si>
  <si>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</si>
  <si>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</si>
  <si>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</si>
  <si>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</si>
  <si>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</si>
  <si>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</si>
  <si>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</si>
  <si>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</si>
  <si>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</si>
  <si>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</si>
  <si>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</si>
  <si>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</si>
  <si>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</si>
  <si>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</si>
  <si>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</si>
  <si>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</si>
  <si>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</si>
  <si>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</si>
  <si>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</si>
  <si>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</si>
  <si>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</si>
  <si>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</si>
  <si>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</si>
  <si>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</si>
  <si>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</si>
  <si>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</si>
  <si>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</si>
  <si>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</si>
  <si>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</si>
  <si>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</si>
  <si>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</si>
  <si>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</si>
  <si>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</si>
  <si>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</si>
  <si>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</si>
  <si>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</si>
  <si>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</si>
  <si>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</si>
  <si>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</si>
  <si>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</si>
  <si>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</si>
  <si>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</si>
  <si>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</si>
  <si>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</si>
  <si>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</si>
  <si>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</si>
  <si>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</si>
  <si>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</si>
  <si>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</si>
  <si>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</si>
  <si>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</si>
  <si>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</si>
  <si>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</si>
  <si>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</si>
  <si>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</si>
  <si>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</si>
  <si>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</si>
  <si>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</si>
  <si>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</si>
  <si>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</si>
  <si>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</si>
  <si>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</si>
  <si>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</si>
  <si>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</si>
  <si>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</si>
  <si>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</si>
  <si>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</si>
  <si>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</si>
  <si>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</si>
  <si>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</si>
  <si>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</si>
  <si>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</si>
  <si>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</si>
  <si>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</si>
  <si>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</si>
  <si>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</si>
  <si>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</si>
  <si>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</si>
  <si>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</si>
  <si>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</si>
  <si>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</si>
  <si>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</si>
  <si>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</si>
  <si>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</si>
  <si>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</si>
  <si>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</si>
  <si>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</si>
  <si>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</si>
  <si>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</si>
  <si>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</si>
  <si>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</si>
  <si>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</si>
  <si>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</si>
  <si>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</si>
  <si>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</si>
  <si>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</si>
  <si>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</si>
  <si>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</si>
  <si>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</si>
  <si>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</si>
  <si>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</si>
  <si>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</si>
  <si>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</si>
  <si>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</si>
  <si>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</si>
  <si>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</si>
  <si>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</si>
  <si>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</si>
  <si>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</si>
  <si>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</si>
  <si>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</si>
  <si>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</si>
  <si>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</si>
  <si>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</si>
  <si>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</si>
  <si>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</si>
  <si>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</si>
  <si>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</si>
  <si>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</si>
  <si>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</si>
  <si>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</si>
  <si>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</si>
  <si>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</si>
  <si>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</si>
  <si>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</si>
  <si>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</si>
  <si>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</si>
  <si>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</si>
  <si>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</si>
  <si>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</si>
  <si>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</si>
  <si>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</si>
  <si>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</si>
  <si>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</si>
  <si>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</si>
  <si>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</si>
  <si>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</si>
  <si>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</si>
  <si>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</si>
  <si>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</si>
  <si>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</si>
  <si>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</si>
  <si>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</si>
  <si>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</si>
  <si>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</si>
  <si>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</si>
  <si>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</si>
  <si>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</si>
  <si>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</si>
  <si>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</si>
  <si>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</si>
  <si>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</si>
  <si>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</si>
  <si>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</si>
  <si>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</si>
  <si>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</si>
  <si>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</si>
  <si>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</si>
  <si>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</si>
  <si>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</si>
  <si>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</si>
  <si>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</si>
  <si>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</si>
  <si>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</si>
  <si>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</si>
  <si>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</si>
  <si>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</si>
  <si>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</si>
  <si>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</si>
  <si>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</si>
  <si>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</si>
  <si>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</si>
  <si>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</si>
  <si>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</si>
  <si>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</si>
  <si>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</si>
  <si>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</si>
  <si>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</si>
  <si>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</si>
  <si>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</si>
  <si>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</si>
  <si>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</si>
  <si>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</si>
  <si>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</si>
  <si>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</si>
  <si>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</si>
  <si>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</si>
  <si>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</si>
  <si>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</si>
  <si>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</si>
  <si>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</si>
  <si>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</si>
  <si>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</si>
  <si>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</si>
  <si>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</si>
  <si>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</si>
  <si>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</si>
  <si>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</si>
  <si>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</si>
  <si>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</si>
  <si>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</si>
  <si>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</si>
  <si>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</si>
  <si>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</si>
  <si>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</si>
  <si>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</si>
  <si>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</si>
  <si>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</si>
  <si>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</si>
  <si>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</si>
  <si>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</si>
  <si>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</si>
  <si>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</si>
  <si>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</si>
  <si>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</si>
  <si>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</si>
  <si>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</si>
  <si>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</si>
  <si>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</si>
  <si>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</si>
  <si>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</si>
  <si>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</si>
  <si>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</si>
  <si>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</si>
  <si>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</si>
  <si>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</si>
  <si>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</si>
  <si>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</si>
  <si>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</si>
  <si>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</si>
  <si>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</si>
  <si>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</si>
  <si>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</si>
  <si>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</si>
  <si>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</si>
  <si>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</si>
  <si>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</si>
  <si>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</si>
  <si>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</si>
  <si>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</si>
  <si>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</si>
  <si>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</si>
  <si>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</si>
  <si>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</si>
  <si>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</si>
  <si>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</si>
  <si>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</si>
  <si>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</si>
  <si>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</si>
  <si>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</si>
  <si>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</si>
  <si>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</si>
  <si>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</si>
  <si>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</si>
  <si>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</si>
  <si>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</si>
  <si>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</si>
  <si>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</si>
  <si>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</si>
  <si>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</si>
  <si>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</si>
  <si>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</si>
  <si>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</si>
  <si>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</si>
  <si>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</si>
  <si>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</si>
  <si>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</si>
  <si>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</si>
  <si>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</si>
  <si>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</si>
  <si>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</si>
  <si>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</si>
  <si>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</si>
  <si>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</si>
  <si>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</si>
  <si>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</si>
  <si>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</si>
  <si>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</si>
  <si>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</si>
  <si>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</si>
  <si>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</si>
  <si>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</si>
  <si>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</si>
  <si>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</si>
  <si>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</si>
  <si>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</si>
  <si>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</si>
  <si>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</si>
  <si>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</si>
  <si>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</si>
  <si>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</si>
  <si>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</si>
  <si>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</si>
  <si>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</si>
  <si>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</si>
  <si>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</si>
  <si>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</si>
  <si>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</si>
  <si>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</si>
  <si>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</si>
  <si>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</si>
  <si>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</si>
  <si>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</si>
  <si>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</si>
  <si>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</si>
  <si>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</si>
  <si>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</si>
  <si>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</si>
  <si>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</si>
  <si>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</si>
  <si>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</si>
  <si>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</si>
  <si>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</si>
  <si>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</si>
  <si>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</si>
  <si>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</si>
  <si>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</si>
  <si>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</si>
  <si>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</si>
  <si>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</si>
  <si>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</si>
  <si>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</si>
  <si>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</si>
  <si>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</si>
  <si>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</si>
  <si>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</si>
  <si>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</si>
  <si>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</si>
  <si>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</si>
  <si>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</si>
  <si>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</si>
  <si>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</si>
  <si>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</si>
  <si>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</si>
  <si>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</si>
  <si>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</si>
  <si>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</si>
  <si>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</si>
  <si>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</si>
  <si>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</si>
  <si>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</si>
  <si>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</si>
  <si>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</si>
  <si>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</si>
  <si>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</si>
  <si>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</si>
  <si>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</si>
  <si>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</si>
  <si>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</si>
  <si>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</si>
  <si>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</si>
  <si>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</si>
  <si>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</si>
  <si>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</si>
  <si>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</si>
  <si>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</si>
  <si>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</si>
  <si>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</si>
  <si>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</si>
  <si>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</si>
  <si>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</si>
  <si>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</si>
  <si>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</si>
  <si>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</si>
  <si>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</si>
  <si>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</si>
  <si>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</si>
  <si>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</si>
  <si>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</si>
  <si>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</si>
  <si>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</si>
  <si>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</si>
  <si>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</si>
  <si>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</si>
  <si>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</si>
  <si>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</si>
  <si>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</si>
  <si>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</si>
  <si>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</si>
  <si>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</si>
  <si>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</si>
  <si>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</si>
  <si>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</si>
  <si>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</si>
  <si>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</si>
  <si>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</si>
  <si>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</si>
  <si>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</si>
  <si>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</si>
  <si>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</si>
  <si>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</si>
  <si>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</si>
  <si>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</si>
  <si>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</si>
  <si>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</si>
  <si>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</si>
  <si>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</si>
  <si>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</si>
  <si>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</si>
  <si>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</si>
  <si>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</si>
  <si>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</si>
  <si>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</si>
  <si>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</si>
  <si>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</si>
  <si>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</si>
  <si>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</si>
  <si>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</si>
  <si>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</si>
  <si>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</si>
  <si>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</si>
  <si>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</si>
  <si>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</si>
  <si>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</si>
  <si>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</si>
  <si>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</si>
  <si>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</si>
  <si>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</si>
  <si>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</si>
  <si>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</si>
  <si>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</si>
  <si>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</si>
  <si>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</si>
  <si>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</si>
  <si>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</si>
  <si>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</si>
  <si>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</si>
  <si>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</si>
  <si>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</si>
  <si>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</si>
  <si>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</si>
  <si>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</si>
  <si>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</si>
  <si>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</si>
  <si>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</si>
  <si>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</si>
  <si>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</si>
  <si>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</si>
  <si>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</si>
  <si>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</si>
  <si>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</si>
  <si>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</si>
  <si>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</si>
  <si>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</si>
  <si>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</si>
  <si>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</si>
  <si>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</si>
  <si>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</si>
  <si>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</si>
  <si>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</si>
  <si>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</si>
  <si>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</si>
  <si>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</si>
  <si>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</si>
  <si>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</si>
  <si>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</si>
  <si>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</si>
  <si>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</si>
  <si>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</si>
  <si>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</si>
  <si>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</si>
  <si>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</si>
  <si>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</si>
  <si>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</si>
  <si>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</si>
  <si>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</si>
  <si>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</si>
  <si>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</si>
  <si>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</si>
  <si>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</si>
  <si>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</si>
  <si>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</si>
  <si>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</si>
  <si>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</si>
  <si>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</si>
  <si>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</si>
  <si>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</si>
  <si>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</si>
  <si>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</si>
  <si>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</si>
  <si>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</si>
  <si>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</si>
  <si>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</si>
  <si>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</si>
  <si>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</si>
  <si>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</si>
  <si>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</si>
  <si>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</si>
  <si>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</si>
  <si>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</si>
  <si>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</si>
  <si>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</si>
  <si>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</si>
  <si>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</si>
  <si>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</si>
  <si>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</si>
  <si>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</si>
  <si>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</si>
  <si>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</si>
  <si>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</si>
  <si>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</si>
  <si>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</si>
  <si>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</si>
  <si>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</si>
  <si>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</si>
  <si>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</si>
  <si>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</si>
  <si>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</si>
  <si>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</si>
  <si>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</si>
  <si>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</si>
  <si>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</si>
  <si>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</si>
  <si>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</si>
  <si>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</si>
  <si>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</si>
  <si>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</si>
  <si>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</si>
  <si>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</si>
  <si>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</si>
  <si>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</si>
  <si>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</si>
  <si>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</si>
  <si>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</si>
  <si>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</si>
  <si>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</si>
  <si>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</si>
  <si>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</si>
  <si>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</si>
  <si>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</si>
  <si>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</si>
  <si>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</si>
  <si>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</si>
  <si>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</si>
  <si>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</si>
  <si>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</si>
  <si>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</si>
  <si>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</si>
  <si>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</si>
  <si>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</si>
  <si>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</si>
  <si>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</si>
  <si>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</si>
  <si>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</si>
  <si>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</si>
  <si>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</si>
  <si>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</si>
  <si>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</si>
  <si>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</si>
  <si>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</si>
  <si>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</si>
  <si>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</si>
  <si>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</si>
  <si>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</si>
  <si>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</si>
  <si>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</si>
  <si>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</si>
  <si>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</si>
  <si>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</si>
  <si>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</si>
  <si>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</si>
  <si>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</si>
  <si>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</si>
  <si>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</si>
  <si>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</si>
  <si>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</si>
  <si>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</si>
  <si>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</si>
  <si>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</si>
  <si>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</si>
  <si>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</si>
  <si>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</si>
  <si>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</si>
  <si>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</si>
  <si>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</si>
  <si>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</si>
  <si>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</si>
  <si>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</si>
  <si>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</si>
  <si>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</si>
  <si>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</si>
  <si>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</si>
  <si>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</si>
  <si>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</si>
  <si>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</si>
  <si>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</si>
  <si>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</si>
  <si>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</si>
  <si>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</si>
  <si>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</si>
  <si>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</si>
  <si>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</si>
  <si>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</si>
  <si>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</si>
  <si>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</si>
  <si>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</si>
  <si>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</si>
  <si>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</si>
  <si>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</si>
  <si>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</si>
  <si>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</si>
  <si>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</si>
  <si>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</si>
  <si>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</si>
  <si>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</si>
  <si>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</si>
  <si>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</si>
  <si>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</si>
  <si>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</si>
  <si>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</si>
  <si>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</si>
  <si>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</si>
  <si>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</si>
  <si>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</si>
  <si>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</si>
  <si>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</si>
  <si>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</si>
  <si>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</si>
  <si>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</si>
  <si>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</si>
  <si>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</si>
  <si>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</si>
  <si>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</si>
  <si>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</si>
  <si>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</si>
  <si>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</si>
  <si>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</si>
  <si>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</si>
  <si>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</si>
  <si>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</si>
  <si>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</si>
  <si>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</si>
  <si>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</si>
  <si>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</si>
  <si>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</si>
  <si>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</si>
  <si>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</si>
  <si>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</si>
  <si>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</si>
  <si>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</si>
  <si>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</si>
  <si>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</si>
  <si>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</si>
  <si>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</si>
  <si>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</si>
  <si>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</si>
  <si>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</si>
  <si>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</si>
  <si>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</si>
  <si>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</si>
  <si>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</si>
  <si>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</si>
  <si>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</si>
  <si>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</si>
  <si>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</si>
  <si>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</si>
  <si>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</si>
  <si>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</si>
  <si>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</si>
  <si>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</si>
  <si>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</si>
  <si>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</si>
  <si>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</si>
  <si>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</si>
  <si>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</si>
  <si>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</si>
  <si>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</si>
  <si>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</si>
  <si>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</si>
  <si>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</si>
  <si>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</si>
  <si>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</si>
  <si>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</si>
  <si>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</si>
  <si>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</si>
  <si>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</si>
  <si>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</si>
  <si>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</si>
  <si>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</si>
  <si>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</si>
  <si>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</si>
  <si>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</si>
  <si>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</si>
  <si>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</si>
  <si>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</si>
  <si>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</si>
  <si>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</si>
  <si>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</si>
  <si>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</si>
  <si>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</si>
  <si>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</si>
  <si>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</si>
  <si>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</si>
  <si>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</si>
  <si>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</si>
  <si>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</si>
  <si>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</si>
  <si>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</si>
  <si>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</si>
  <si>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</si>
  <si>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</si>
  <si>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</si>
  <si>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</si>
  <si>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</si>
  <si>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</si>
  <si>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</si>
  <si>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</si>
  <si>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</si>
  <si>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</si>
  <si>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</si>
  <si>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</si>
  <si>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</si>
  <si>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</si>
  <si>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</si>
  <si>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</si>
  <si>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</si>
  <si>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</si>
  <si>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</si>
  <si>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</si>
  <si>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</si>
  <si>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</si>
  <si>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</si>
  <si>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</si>
  <si>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</si>
  <si>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</si>
  <si>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</si>
  <si>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</si>
  <si>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</si>
  <si>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</si>
  <si>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</si>
  <si>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</si>
  <si>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</si>
  <si>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</si>
  <si>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</si>
  <si>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</si>
  <si>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</si>
  <si>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</si>
  <si>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</si>
  <si>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</si>
  <si>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</si>
  <si>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</si>
  <si>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</si>
  <si>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</si>
  <si>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</si>
  <si>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</si>
  <si>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</si>
  <si>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</si>
  <si>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</si>
  <si>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</si>
  <si>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</si>
  <si>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</si>
  <si>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</si>
  <si>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</si>
  <si>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</si>
  <si>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</si>
  <si>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</si>
  <si>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</si>
  <si>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</si>
  <si>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</si>
  <si>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</si>
  <si>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</si>
  <si>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</si>
  <si>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</si>
  <si>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</si>
  <si>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</si>
  <si>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</si>
  <si>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</si>
  <si>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</si>
  <si>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</si>
  <si>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</si>
  <si>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</si>
  <si>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</si>
  <si>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</si>
  <si>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</si>
  <si>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</si>
  <si>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</si>
  <si>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</si>
  <si>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</si>
  <si>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</si>
  <si>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</si>
  <si>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</si>
  <si>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</si>
  <si>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</si>
  <si>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</si>
  <si>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</si>
  <si>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</si>
  <si>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</si>
  <si>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</si>
  <si>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</si>
  <si>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</si>
  <si>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</si>
  <si>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</si>
  <si>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</si>
  <si>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</si>
  <si>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</si>
  <si>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</si>
  <si>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</si>
  <si>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</si>
  <si>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</si>
  <si>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</si>
  <si>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</si>
  <si>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</si>
  <si>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</si>
  <si>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</si>
  <si>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</si>
  <si>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</si>
  <si>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</si>
  <si>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</si>
  <si>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</si>
  <si>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</si>
  <si>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</si>
  <si>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</si>
  <si>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</si>
  <si>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</si>
  <si>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</si>
  <si>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</si>
  <si>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</si>
  <si>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</si>
  <si>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</si>
  <si>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</si>
  <si>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</si>
  <si>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</si>
  <si>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</si>
  <si>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</si>
  <si>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</si>
  <si>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</si>
  <si>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</si>
  <si>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</si>
  <si>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</si>
  <si>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</si>
  <si>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</si>
  <si>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</si>
  <si>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</si>
  <si>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</si>
  <si>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</si>
  <si>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</si>
  <si>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</si>
  <si>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</si>
  <si>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</si>
  <si>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</si>
  <si>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</si>
  <si>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</si>
  <si>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</si>
  <si>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</si>
  <si>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</si>
  <si>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</si>
  <si>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</si>
  <si>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</si>
  <si>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</si>
  <si>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</si>
  <si>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</si>
  <si>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</si>
  <si>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</si>
  <si>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</si>
  <si>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</si>
  <si>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</si>
  <si>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</si>
  <si>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</si>
  <si>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</si>
  <si>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</si>
  <si>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</si>
  <si>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</si>
  <si>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</si>
  <si>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</si>
  <si>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</si>
  <si>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</si>
  <si>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</si>
  <si>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</si>
  <si>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</si>
  <si>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</si>
  <si>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</si>
  <si>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</si>
  <si>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</si>
  <si>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</si>
  <si>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</si>
  <si>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</si>
  <si>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</si>
  <si>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</si>
  <si>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</si>
  <si>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</si>
  <si>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</si>
  <si>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</si>
  <si>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</si>
  <si>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</si>
  <si>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</si>
  <si>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</si>
  <si>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</si>
  <si>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</si>
  <si>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</si>
  <si>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</si>
  <si>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</si>
  <si>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</si>
  <si>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</si>
  <si>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</si>
  <si>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</si>
  <si>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</si>
  <si>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</si>
  <si>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</si>
  <si>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</si>
  <si>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</si>
  <si>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</si>
  <si>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</si>
  <si>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</si>
  <si>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</si>
  <si>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</si>
  <si>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</si>
  <si>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</si>
  <si>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</si>
  <si>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</si>
  <si>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</si>
  <si>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</si>
  <si>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</si>
  <si>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</si>
  <si>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</si>
  <si>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</si>
  <si>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</si>
  <si>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</si>
  <si>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</si>
  <si>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</si>
  <si>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</si>
  <si>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</si>
  <si>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</si>
  <si>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</si>
  <si>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</si>
  <si>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</si>
  <si>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</si>
  <si>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</si>
  <si>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</si>
  <si>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</si>
  <si>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</si>
  <si>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</si>
  <si>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</si>
  <si>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</si>
  <si>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</si>
  <si>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</si>
  <si>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</si>
  <si>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</si>
  <si>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</si>
  <si>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</si>
  <si>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</si>
  <si>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</si>
  <si>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</si>
  <si>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</si>
  <si>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</si>
  <si>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</si>
  <si>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</si>
  <si>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</si>
  <si>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</si>
  <si>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</si>
  <si>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</si>
  <si>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</si>
  <si>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</si>
  <si>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</si>
  <si>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</si>
  <si>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</si>
  <si>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</si>
  <si>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</si>
  <si>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</si>
  <si>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</si>
  <si>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</si>
  <si>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</si>
  <si>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</si>
  <si>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</si>
  <si>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</si>
  <si>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</si>
  <si>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</si>
  <si>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</si>
  <si>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</si>
  <si>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</si>
  <si>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</si>
  <si>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</si>
  <si>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</si>
  <si>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</si>
  <si>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</si>
  <si>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</si>
  <si>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</si>
  <si>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</si>
  <si>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</si>
  <si>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</si>
  <si>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</si>
  <si>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</si>
  <si>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</si>
  <si>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</si>
  <si>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</si>
  <si>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</si>
  <si>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</si>
  <si>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</si>
  <si>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</si>
  <si>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</si>
  <si>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</si>
  <si>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</si>
  <si>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</si>
  <si>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</si>
  <si>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</si>
  <si>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</si>
  <si>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</si>
  <si>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</si>
  <si>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</si>
  <si>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</si>
  <si>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</si>
  <si>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</si>
  <si>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</si>
  <si>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</si>
  <si>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</si>
  <si>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</si>
  <si>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</si>
  <si>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</si>
  <si>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</si>
  <si>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</si>
  <si>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</si>
  <si>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</si>
  <si>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</si>
  <si>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</si>
  <si>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</si>
  <si>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</si>
  <si>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</si>
  <si>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</si>
  <si>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</si>
  <si>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</si>
  <si>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</si>
  <si>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</si>
  <si>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</si>
  <si>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</si>
  <si>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</si>
  <si>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</si>
  <si>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</si>
  <si>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</si>
  <si>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</si>
  <si>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</si>
  <si>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</si>
  <si>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</si>
  <si>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</si>
  <si>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</si>
  <si>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</si>
  <si>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</si>
  <si>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</si>
  <si>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</si>
  <si>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</si>
  <si>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</si>
  <si>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</si>
  <si>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</si>
  <si>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</si>
  <si>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</si>
  <si>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</si>
  <si>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</si>
  <si>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</si>
  <si>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</si>
  <si>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</si>
  <si>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</si>
  <si>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</si>
  <si>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</si>
  <si>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</si>
  <si>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</si>
  <si>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</si>
  <si>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</si>
  <si>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</si>
  <si>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</si>
  <si>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</si>
  <si>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</si>
  <si>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</si>
  <si>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</si>
  <si>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</si>
  <si>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</si>
  <si>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</si>
  <si>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</si>
  <si>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</si>
  <si>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</si>
  <si>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</si>
  <si>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</si>
  <si>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</si>
  <si>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</si>
  <si>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</si>
  <si>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</si>
  <si>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</si>
  <si>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</si>
  <si>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</si>
  <si>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</si>
  <si>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</si>
  <si>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</si>
  <si>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</si>
  <si>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</si>
  <si>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</si>
  <si>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</si>
  <si>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</si>
  <si>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</si>
  <si>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</si>
  <si>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</si>
  <si>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</si>
  <si>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</si>
  <si>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</si>
  <si>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</si>
  <si>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</si>
  <si>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</si>
  <si>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</si>
  <si>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</si>
  <si>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</si>
  <si>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</si>
  <si>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</si>
  <si>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</si>
  <si>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</si>
  <si>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</si>
  <si>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</si>
  <si>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</si>
  <si>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</si>
  <si>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</si>
  <si>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</si>
  <si>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</si>
  <si>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</si>
  <si>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</si>
  <si>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</si>
  <si>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</si>
  <si>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</si>
  <si>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</si>
  <si>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</si>
  <si>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</si>
  <si>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</si>
  <si>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</si>
  <si>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</si>
  <si>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</si>
  <si>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</si>
  <si>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</si>
  <si>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</si>
  <si>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</si>
  <si>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</si>
  <si>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</si>
  <si>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</si>
  <si>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</si>
  <si>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</si>
  <si>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</si>
  <si>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</si>
  <si>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</si>
  <si>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</si>
  <si>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</si>
  <si>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</si>
  <si>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</si>
  <si>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</si>
  <si>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</si>
  <si>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</si>
  <si>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</si>
  <si>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</si>
  <si>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</si>
  <si>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</si>
  <si>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</si>
  <si>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</si>
  <si>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</si>
  <si>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</si>
  <si>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</si>
  <si>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</si>
  <si>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</si>
  <si>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</si>
  <si>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</si>
  <si>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</si>
  <si>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</si>
  <si>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</si>
  <si>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</si>
  <si>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</si>
  <si>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</si>
  <si>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</si>
  <si>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</si>
  <si>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</si>
  <si>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</si>
  <si>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</si>
  <si>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</si>
  <si>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</si>
  <si>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</si>
  <si>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</si>
  <si>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</si>
  <si>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</si>
  <si>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</si>
  <si>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</si>
  <si>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</si>
  <si>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</si>
  <si>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</si>
  <si>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</si>
  <si>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</si>
  <si>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</si>
  <si>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</si>
  <si>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</si>
  <si>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</si>
  <si>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</si>
  <si>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</si>
  <si>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</si>
  <si>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</si>
  <si>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</si>
  <si>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</si>
  <si>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</si>
  <si>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</si>
  <si>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</si>
  <si>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</si>
  <si>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</si>
  <si>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</si>
  <si>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</si>
  <si>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</si>
  <si>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</si>
  <si>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</si>
  <si>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</si>
  <si>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</si>
  <si>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</si>
  <si>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</si>
  <si>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</si>
  <si>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</si>
  <si>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</si>
  <si>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</si>
  <si>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</si>
  <si>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</si>
  <si>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</si>
  <si>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</si>
  <si>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</si>
  <si>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</si>
  <si>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</si>
  <si>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</si>
  <si>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</si>
  <si>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</si>
  <si>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</si>
  <si>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</si>
  <si>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</si>
  <si>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</si>
  <si>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</si>
  <si>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</si>
  <si>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</si>
  <si>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</si>
  <si>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</si>
  <si>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</si>
  <si>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</si>
  <si>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</si>
  <si>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</si>
  <si>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</si>
  <si>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</si>
  <si>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</si>
  <si>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</si>
  <si>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</si>
  <si>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</si>
  <si>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</si>
  <si>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</si>
  <si>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</si>
  <si>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</si>
  <si>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</si>
  <si>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</si>
  <si>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</si>
  <si>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</si>
  <si>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</si>
  <si>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</si>
  <si>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</si>
  <si>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</si>
  <si>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</si>
  <si>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</si>
  <si>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</si>
  <si>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</si>
  <si>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</si>
  <si>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</si>
  <si>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</si>
  <si>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</si>
  <si>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</si>
  <si>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</si>
  <si>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</si>
  <si>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</si>
  <si>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</si>
  <si>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</si>
  <si>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</si>
  <si>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</si>
  <si>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</si>
  <si>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</si>
  <si>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</si>
  <si>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</si>
  <si>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</si>
  <si>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</si>
  <si>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</si>
  <si>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</si>
  <si>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</si>
  <si>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</si>
  <si>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</si>
  <si>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</si>
  <si>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</si>
  <si>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</si>
  <si>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</si>
  <si>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</si>
  <si>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</si>
  <si>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</si>
  <si>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</si>
  <si>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</si>
  <si>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</si>
  <si>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</si>
  <si>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</si>
  <si>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</si>
  <si>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</si>
  <si>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</si>
  <si>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</si>
  <si>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</si>
  <si>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</si>
  <si>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</si>
  <si>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</si>
  <si>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</si>
  <si>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</si>
  <si>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</si>
  <si>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</si>
  <si>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</si>
  <si>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</si>
  <si>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</si>
  <si>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</si>
  <si>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</si>
  <si>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</si>
  <si>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</si>
  <si>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</si>
  <si>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</si>
  <si>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</si>
  <si>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</si>
  <si>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</si>
  <si>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</si>
  <si>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</si>
  <si>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</si>
  <si>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</si>
  <si>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</si>
  <si>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</si>
  <si>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</si>
  <si>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</si>
  <si>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</si>
  <si>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</si>
  <si>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</si>
  <si>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</si>
  <si>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</si>
  <si>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</si>
  <si>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</si>
  <si>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</si>
  <si>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</si>
  <si>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</si>
  <si>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</si>
  <si>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</si>
  <si>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</si>
  <si>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</si>
  <si>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</si>
  <si>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</si>
  <si>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</si>
  <si>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</si>
  <si>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</si>
  <si>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</si>
  <si>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</si>
  <si>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</si>
  <si>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</si>
  <si>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</si>
  <si>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</si>
  <si>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</si>
  <si>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</si>
  <si>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</si>
  <si>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</si>
  <si>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</si>
  <si>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</si>
  <si>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</si>
  <si>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</si>
  <si>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</si>
  <si>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</si>
  <si>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</si>
  <si>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</si>
  <si>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</si>
  <si>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</si>
  <si>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</si>
  <si>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</si>
  <si>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</si>
  <si>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</si>
  <si>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</si>
  <si>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</si>
  <si>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</si>
  <si>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</si>
  <si>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</si>
  <si>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</si>
  <si>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</si>
  <si>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</si>
  <si>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</si>
  <si>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</si>
  <si>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</si>
  <si>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</si>
  <si>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</si>
  <si>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</si>
  <si>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</si>
  <si>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</si>
  <si>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</si>
  <si>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</si>
  <si>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</si>
  <si>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</si>
  <si>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</si>
  <si>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</si>
  <si>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</si>
  <si>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</si>
  <si>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</si>
  <si>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</si>
  <si>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</si>
  <si>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</si>
  <si>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</si>
  <si>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</si>
  <si>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</si>
  <si>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</si>
  <si>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</si>
  <si>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</si>
  <si>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</si>
  <si>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</si>
  <si>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</si>
  <si>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</si>
  <si>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</si>
  <si>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</si>
  <si>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</si>
  <si>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</si>
  <si>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</si>
  <si>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</si>
  <si>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</si>
  <si>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</si>
  <si>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</si>
  <si>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</si>
  <si>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</si>
  <si>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</si>
  <si>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</si>
  <si>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</si>
  <si>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</si>
  <si>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</si>
  <si>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</si>
  <si>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</si>
  <si>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</si>
  <si>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</si>
  <si>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</si>
  <si>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</si>
  <si>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</si>
  <si>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</si>
  <si>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</si>
  <si>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</si>
  <si>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</si>
  <si>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</si>
  <si>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</si>
  <si>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</si>
  <si>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</si>
  <si>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</si>
  <si>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</si>
  <si>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</si>
  <si>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</si>
  <si>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</si>
  <si>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</si>
  <si>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</si>
  <si>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</si>
  <si>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</si>
  <si>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</si>
  <si>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</si>
  <si>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</si>
  <si>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</si>
  <si>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</si>
  <si>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</si>
  <si>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</si>
  <si>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</si>
  <si>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</si>
  <si>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</si>
  <si>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</si>
  <si>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</si>
  <si>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</si>
  <si>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</si>
  <si>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</si>
  <si>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</si>
  <si>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</si>
  <si>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</si>
  <si>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</si>
  <si>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</si>
  <si>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</si>
  <si>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</si>
  <si>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</si>
  <si>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</si>
  <si>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</si>
  <si>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</si>
  <si>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</si>
  <si>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</si>
  <si>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</si>
  <si>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</si>
  <si>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</si>
  <si>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</si>
  <si>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</si>
  <si>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</si>
  <si>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</si>
  <si>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</si>
  <si>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</si>
  <si>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</si>
  <si>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</si>
  <si>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</si>
  <si>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</si>
  <si>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</si>
  <si>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</si>
  <si>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</si>
  <si>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</si>
  <si>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</si>
  <si>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</si>
  <si>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</si>
  <si>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</si>
  <si>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</si>
  <si>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</si>
  <si>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</si>
  <si>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</si>
  <si>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</si>
  <si>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</si>
  <si>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</si>
  <si>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</si>
  <si>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</si>
  <si>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</si>
  <si>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</si>
  <si>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</si>
  <si>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</si>
  <si>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</si>
  <si>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</si>
  <si>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</si>
  <si>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</si>
  <si>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</si>
  <si>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</si>
  <si>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</si>
  <si>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</si>
  <si>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</si>
  <si>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</si>
  <si>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</si>
  <si>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</si>
  <si>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</si>
  <si>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</si>
  <si>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</si>
  <si>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</si>
  <si>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</si>
  <si>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</si>
  <si>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</si>
  <si>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</si>
  <si>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</si>
  <si>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</si>
  <si>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</si>
  <si>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</si>
  <si>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</si>
  <si>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</si>
  <si>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</si>
  <si>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</si>
  <si>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</si>
  <si>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</si>
  <si>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</si>
  <si>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</si>
  <si>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</si>
  <si>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</si>
  <si>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</si>
  <si>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</si>
  <si>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</si>
  <si>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</si>
  <si>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</si>
  <si>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</si>
  <si>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</si>
  <si>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</si>
  <si>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</si>
  <si>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</si>
  <si>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</si>
  <si>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</si>
  <si>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</si>
  <si>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</si>
  <si>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</si>
  <si>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</si>
  <si>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</si>
  <si>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</si>
  <si>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</si>
  <si>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</si>
  <si>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</si>
  <si>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</si>
  <si>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</si>
  <si>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</si>
  <si>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</si>
  <si>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</si>
  <si>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</si>
  <si>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</si>
  <si>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</si>
  <si>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</si>
  <si>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</si>
  <si>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</si>
  <si>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</si>
  <si>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</si>
  <si>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</si>
  <si>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</si>
  <si>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</si>
  <si>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</si>
  <si>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</si>
  <si>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</si>
  <si>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</si>
  <si>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</si>
  <si>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</si>
  <si>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</si>
  <si>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</si>
  <si>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</si>
  <si>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</si>
  <si>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</si>
  <si>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</si>
  <si>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</si>
  <si>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</si>
  <si>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</si>
  <si>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</si>
  <si>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</si>
  <si>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</si>
  <si>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</si>
  <si>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</si>
  <si>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</si>
  <si>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</si>
  <si>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</si>
  <si>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</si>
  <si>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</si>
  <si>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</si>
  <si>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</si>
  <si>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</si>
  <si>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</si>
  <si>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</si>
  <si>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</si>
  <si>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</si>
  <si>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</si>
  <si>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</si>
  <si>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</si>
  <si>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</si>
  <si>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</si>
  <si>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</si>
  <si>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</si>
  <si>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</si>
  <si>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</si>
  <si>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</si>
  <si>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</si>
  <si>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</si>
  <si>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</si>
  <si>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</si>
  <si>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</si>
  <si>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</si>
  <si>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</si>
  <si>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</si>
  <si>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</si>
  <si>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</si>
  <si>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</si>
  <si>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</si>
  <si>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</si>
  <si>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</si>
  <si>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</si>
  <si>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</si>
  <si>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</si>
  <si>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</si>
  <si>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</si>
  <si>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</si>
  <si>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</si>
  <si>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</si>
  <si>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</si>
  <si>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</si>
  <si>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</si>
  <si>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</si>
  <si>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</si>
  <si>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</si>
  <si>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</si>
  <si>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</si>
  <si>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</si>
  <si>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</si>
  <si>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</si>
  <si>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</si>
  <si>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</si>
  <si>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</si>
  <si>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</si>
  <si>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</si>
  <si>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</si>
  <si>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</si>
  <si>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</si>
  <si>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</si>
  <si>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</si>
  <si>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</si>
  <si>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</si>
  <si>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</si>
  <si>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</si>
  <si>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</si>
  <si>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</si>
  <si>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</si>
  <si>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</si>
  <si>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</si>
  <si>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</si>
  <si>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</si>
  <si>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</si>
  <si>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</si>
  <si>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</si>
  <si>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</si>
  <si>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</si>
  <si>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</si>
  <si>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</si>
  <si>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</si>
  <si>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</si>
  <si>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</si>
  <si>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</si>
  <si>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</si>
  <si>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</si>
  <si>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</si>
  <si>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</si>
  <si>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</si>
  <si>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</si>
  <si>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</si>
  <si>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</si>
  <si>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</si>
  <si>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</si>
  <si>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</si>
  <si>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</si>
  <si>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</si>
  <si>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</si>
  <si>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</si>
  <si>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</si>
  <si>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</si>
  <si>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</si>
  <si>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</si>
  <si>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</si>
  <si>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</si>
  <si>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</si>
  <si>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</si>
  <si>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</si>
  <si>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</si>
  <si>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</si>
  <si>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</si>
  <si>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</si>
  <si>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</si>
  <si>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</si>
  <si>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</si>
  <si>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</si>
  <si>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</si>
  <si>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</si>
  <si>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</si>
  <si>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</si>
  <si>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</si>
  <si>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</si>
  <si>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</si>
  <si>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</si>
  <si>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</si>
  <si>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</si>
  <si>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</si>
  <si>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</si>
  <si>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</si>
  <si>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</si>
  <si>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</si>
  <si>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</si>
  <si>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</si>
  <si>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</si>
  <si>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</si>
  <si>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</si>
  <si>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</si>
  <si>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</si>
  <si>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</si>
  <si>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</si>
  <si>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</si>
  <si>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</si>
  <si>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</si>
  <si>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</si>
  <si>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</si>
  <si>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</si>
  <si>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</si>
  <si>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</si>
  <si>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</si>
  <si>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</si>
  <si>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</si>
  <si>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</si>
  <si>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</si>
  <si>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</si>
  <si>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</si>
  <si>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</si>
  <si>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</si>
  <si>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</si>
  <si>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</si>
  <si>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</si>
  <si>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</si>
  <si>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</si>
  <si>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</si>
  <si>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</si>
  <si>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</si>
  <si>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</si>
  <si>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</si>
  <si>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</si>
  <si>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</si>
  <si>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</si>
  <si>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</si>
  <si>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</si>
  <si>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</si>
  <si>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</si>
  <si>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</si>
  <si>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</si>
  <si>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</si>
  <si>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</si>
  <si>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</si>
  <si>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</si>
  <si>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</si>
  <si>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</si>
  <si>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</si>
  <si>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</si>
  <si>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</si>
  <si>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</si>
  <si>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</si>
  <si>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</si>
  <si>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</si>
  <si>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</si>
  <si>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</si>
  <si>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</si>
  <si>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</si>
  <si>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</si>
  <si>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</si>
  <si>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</si>
  <si>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</si>
  <si>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</si>
  <si>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</si>
  <si>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</si>
  <si>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</si>
  <si>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</si>
  <si>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</si>
  <si>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</si>
  <si>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</si>
  <si>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</si>
  <si>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</si>
  <si>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</si>
  <si>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</si>
  <si>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</si>
  <si>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</si>
  <si>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</si>
  <si>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</si>
  <si>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</si>
  <si>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</si>
  <si>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</si>
  <si>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</si>
  <si>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</si>
  <si>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</si>
  <si>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</si>
  <si>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</si>
  <si>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</si>
  <si>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</si>
  <si>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</si>
  <si>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</si>
  <si>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</si>
  <si>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</si>
  <si>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</si>
  <si>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</si>
  <si>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</si>
  <si>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</si>
  <si>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</si>
  <si>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</si>
  <si>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</si>
  <si>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</si>
  <si>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</si>
  <si>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</si>
  <si>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</si>
  <si>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</si>
  <si>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</si>
  <si>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</si>
  <si>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</si>
  <si>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</si>
  <si>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</si>
  <si>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</si>
  <si>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</si>
  <si>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</si>
  <si>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</si>
  <si>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</si>
  <si>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</si>
  <si>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</si>
  <si>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</si>
  <si>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</si>
  <si>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</si>
  <si>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</si>
  <si>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</si>
  <si>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</si>
  <si>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</si>
  <si>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</si>
  <si>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</si>
  <si>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</si>
  <si>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</si>
  <si>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</si>
  <si>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</si>
  <si>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</si>
  <si>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</si>
  <si>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</si>
  <si>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</si>
  <si>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</si>
  <si>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</si>
  <si>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</si>
  <si>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</si>
  <si>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</si>
  <si>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</si>
  <si>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</si>
  <si>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</si>
  <si>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</si>
  <si>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</si>
  <si>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</si>
  <si>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</si>
  <si>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</si>
  <si>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</si>
  <si>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</si>
  <si>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</si>
  <si>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</si>
  <si>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</si>
  <si>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</si>
  <si>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</si>
  <si>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</si>
  <si>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</si>
  <si>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</si>
  <si>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</si>
  <si>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</si>
  <si>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</si>
  <si>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</si>
  <si>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</si>
  <si>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</si>
  <si>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</si>
  <si>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</si>
  <si>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</si>
  <si>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</si>
  <si>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</si>
  <si>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</si>
  <si>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</si>
  <si>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</si>
  <si>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</si>
  <si>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</si>
  <si>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</si>
  <si>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</si>
  <si>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</si>
  <si>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</si>
  <si>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</si>
  <si>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</si>
  <si>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</si>
  <si>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</si>
  <si>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</si>
  <si>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</si>
  <si>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</si>
  <si>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</si>
  <si>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</si>
  <si>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</si>
  <si>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</si>
  <si>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</si>
  <si>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</si>
  <si>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</si>
  <si>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</si>
  <si>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</si>
  <si>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</si>
  <si>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</si>
  <si>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</si>
  <si>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</si>
  <si>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</si>
  <si>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</si>
  <si>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</si>
  <si>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</si>
  <si>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</si>
  <si>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</si>
  <si>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</si>
  <si>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</si>
  <si>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</si>
  <si>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</si>
  <si>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</si>
  <si>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</si>
  <si>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</si>
  <si>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</si>
  <si>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</si>
  <si>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</si>
  <si>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</si>
  <si>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</si>
  <si>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</si>
  <si>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</si>
  <si>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</si>
  <si>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</si>
  <si>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</si>
  <si>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</si>
  <si>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</si>
  <si>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</si>
  <si>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</si>
  <si>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</si>
  <si>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</si>
  <si>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</si>
  <si>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</si>
  <si>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</si>
  <si>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</si>
  <si>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</si>
  <si>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</si>
  <si>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</si>
  <si>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</si>
  <si>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</si>
  <si>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</si>
  <si>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</si>
  <si>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</si>
  <si>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</si>
  <si>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</si>
  <si>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</si>
  <si>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</si>
  <si>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</si>
  <si>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</si>
  <si>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</si>
  <si>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</si>
  <si>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</si>
  <si>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</si>
  <si>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</si>
  <si>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</si>
  <si>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</si>
  <si>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</si>
  <si>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</si>
  <si>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</si>
  <si>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</si>
  <si>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</si>
  <si>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</si>
  <si>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</si>
  <si>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</si>
  <si>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</si>
  <si>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</si>
  <si>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</si>
  <si>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</si>
  <si>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</si>
  <si>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</si>
  <si>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</si>
  <si>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</si>
  <si>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</si>
  <si>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</si>
  <si>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</si>
  <si>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</si>
  <si>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</si>
  <si>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</si>
  <si>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</si>
  <si>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</si>
  <si>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</si>
  <si>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</si>
  <si>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</si>
  <si>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</si>
  <si>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</si>
  <si>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</si>
  <si>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</si>
  <si>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</si>
  <si>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</si>
  <si>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</si>
  <si>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</si>
  <si>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</si>
  <si>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</si>
  <si>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</si>
  <si>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</si>
  <si>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</si>
  <si>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</si>
  <si>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</si>
  <si>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</si>
  <si>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</si>
  <si>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</si>
  <si>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</si>
  <si>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</si>
  <si>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</si>
  <si>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</si>
  <si>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</si>
  <si>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</si>
  <si>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</si>
  <si>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</si>
  <si>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</si>
  <si>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</si>
  <si>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</si>
  <si>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</si>
  <si>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</si>
  <si>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</si>
  <si>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</si>
  <si>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</si>
  <si>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</si>
  <si>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</si>
  <si>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</si>
  <si>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</si>
  <si>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</si>
  <si>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</si>
  <si>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</si>
  <si>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</si>
  <si>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</si>
  <si>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</si>
  <si>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</si>
  <si>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</si>
  <si>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</si>
  <si>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</si>
  <si>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</si>
  <si>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</si>
  <si>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</si>
  <si>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</si>
  <si>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</si>
  <si>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</si>
  <si>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</si>
  <si>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</si>
  <si>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</si>
  <si>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</si>
  <si>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</si>
  <si>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</si>
  <si>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</si>
  <si>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</si>
  <si>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</si>
  <si>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</si>
  <si>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</si>
  <si>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</si>
  <si>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</si>
  <si>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</si>
  <si>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</si>
  <si>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</si>
  <si>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</si>
  <si>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</si>
  <si>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</si>
  <si>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</si>
  <si>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</si>
  <si>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</si>
  <si>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</si>
  <si>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</si>
  <si>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</si>
  <si>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</si>
  <si>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</si>
  <si>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</si>
  <si>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</si>
  <si>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</si>
  <si>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</si>
  <si>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</si>
  <si>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</si>
  <si>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</si>
  <si>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</si>
  <si>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</si>
  <si>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</si>
  <si>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</si>
  <si>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</si>
  <si>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</si>
  <si>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</si>
  <si>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</si>
  <si>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</si>
  <si>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</si>
  <si>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</si>
  <si>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</si>
  <si>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</si>
  <si>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</si>
  <si>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</si>
  <si>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</si>
  <si>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</si>
  <si>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</si>
  <si>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</si>
  <si>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</si>
  <si>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</si>
  <si>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</si>
  <si>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</si>
  <si>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</si>
  <si>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</si>
  <si>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</si>
  <si>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</si>
  <si>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</si>
  <si>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</si>
  <si>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</si>
  <si>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</si>
  <si>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</si>
  <si>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</si>
  <si>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</si>
  <si>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</si>
  <si>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</si>
  <si>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</si>
  <si>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</si>
  <si>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</si>
  <si>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</si>
  <si>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</si>
  <si>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</si>
  <si>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</si>
  <si>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</si>
  <si>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</si>
  <si>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</si>
  <si>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</si>
  <si>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</si>
  <si>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</si>
  <si>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</si>
  <si>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</si>
  <si>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</si>
  <si>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</si>
  <si>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</si>
  <si>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</si>
  <si>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</si>
  <si>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</si>
  <si>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</si>
  <si>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</si>
  <si>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</si>
  <si>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</si>
  <si>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</si>
  <si>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</si>
  <si>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</si>
  <si>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</si>
  <si>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</si>
  <si>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</si>
  <si>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</si>
  <si>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</si>
  <si>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</si>
  <si>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</si>
  <si>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</si>
  <si>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</si>
  <si>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</si>
  <si>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</si>
  <si>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</si>
  <si>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</si>
  <si>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</si>
  <si>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</si>
  <si>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</si>
  <si>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</si>
  <si>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</si>
  <si>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</si>
  <si>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</si>
  <si>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</si>
  <si>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</si>
  <si>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</si>
  <si>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</si>
  <si>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</si>
  <si>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</si>
  <si>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</si>
  <si>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</si>
  <si>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</si>
  <si>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</si>
  <si>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</si>
  <si>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</si>
  <si>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</si>
  <si>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</si>
  <si>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</si>
  <si>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</si>
  <si>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</si>
  <si>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</si>
  <si>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</si>
  <si>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</si>
  <si>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</si>
  <si>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</si>
  <si>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</si>
  <si>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</si>
  <si>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</si>
  <si>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</si>
  <si>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</si>
  <si>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</si>
  <si>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</si>
  <si>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</si>
  <si>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</si>
  <si>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</si>
  <si>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</si>
  <si>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</si>
  <si>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</si>
  <si>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</si>
  <si>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</si>
  <si>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</si>
  <si>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</si>
  <si>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</si>
  <si>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</si>
  <si>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</si>
  <si>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</si>
  <si>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</si>
  <si>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</si>
  <si>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</si>
  <si>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</si>
  <si>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</si>
  <si>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</si>
  <si>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</si>
  <si>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</si>
  <si>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</si>
  <si>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</si>
  <si>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</si>
  <si>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</si>
  <si>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</si>
  <si>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</si>
  <si>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</si>
  <si>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</si>
  <si>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</si>
  <si>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</si>
  <si>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</si>
  <si>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</si>
  <si>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</si>
  <si>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</si>
  <si>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</si>
  <si>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</si>
  <si>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</si>
  <si>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</si>
  <si>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</si>
  <si>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</si>
  <si>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</si>
  <si>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</si>
  <si>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</si>
  <si>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</si>
  <si>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</si>
  <si>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</si>
  <si>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</si>
  <si>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</si>
  <si>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</si>
  <si>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</si>
  <si>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</si>
  <si>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</si>
  <si>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</si>
  <si>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</si>
  <si>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</si>
  <si>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</si>
  <si>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</si>
  <si>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</si>
  <si>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</si>
  <si>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</si>
  <si>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</si>
  <si>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</si>
  <si>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</si>
  <si>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</si>
  <si>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</si>
  <si>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</si>
  <si>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</si>
  <si>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</si>
  <si>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</si>
  <si>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</si>
  <si>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</si>
  <si>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</si>
  <si>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</si>
  <si>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</si>
  <si>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</si>
  <si>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</si>
  <si>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</si>
  <si>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</si>
  <si>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</si>
  <si>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</si>
  <si>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</si>
  <si>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</si>
  <si>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</si>
  <si>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</si>
  <si>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</si>
  <si>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</si>
  <si>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</si>
  <si>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</si>
  <si>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</si>
  <si>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</si>
  <si>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</si>
  <si>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</si>
  <si>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</si>
  <si>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</si>
  <si>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</si>
  <si>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</si>
  <si>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</si>
  <si>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</si>
  <si>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</si>
  <si>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</si>
  <si>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</si>
  <si>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</si>
  <si>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</si>
  <si>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</si>
  <si>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</si>
  <si>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</si>
  <si>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</si>
  <si>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</si>
  <si>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</si>
  <si>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</si>
  <si>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</si>
  <si>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</si>
  <si>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</si>
  <si>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</si>
  <si>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</si>
  <si>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</si>
  <si>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</si>
  <si>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</si>
  <si>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</si>
  <si>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</si>
  <si>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</si>
  <si>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</si>
  <si>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</si>
  <si>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</si>
  <si>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</si>
  <si>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</si>
  <si>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</si>
  <si>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</si>
  <si>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</si>
  <si>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</si>
  <si>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</si>
  <si>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</si>
  <si>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</si>
  <si>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</si>
  <si>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</si>
  <si>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</si>
  <si>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</si>
  <si>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</si>
  <si>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</si>
  <si>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</si>
  <si>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</si>
  <si>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</si>
  <si>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</si>
  <si>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</si>
  <si>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</si>
  <si>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</si>
  <si>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</si>
  <si>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</si>
  <si>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</si>
  <si>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</si>
  <si>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</si>
  <si>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</si>
  <si>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</si>
  <si>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</si>
  <si>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</si>
  <si>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</si>
  <si>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</si>
  <si>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</si>
  <si>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</si>
  <si>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</si>
  <si>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</si>
  <si>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</si>
  <si>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</si>
  <si>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</si>
  <si>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</si>
  <si>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</si>
  <si>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</si>
  <si>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</si>
  <si>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</si>
  <si>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</si>
  <si>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</si>
  <si>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</si>
  <si>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</si>
  <si>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</si>
  <si>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</si>
  <si>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</si>
  <si>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</si>
  <si>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</si>
  <si>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</si>
  <si>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</si>
  <si>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</si>
  <si>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</si>
  <si>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</si>
  <si>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</si>
  <si>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</si>
  <si>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</si>
  <si>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</si>
  <si>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</si>
  <si>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</si>
  <si>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</si>
  <si>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</si>
  <si>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</si>
  <si>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</si>
  <si>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</si>
  <si>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</si>
  <si>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</si>
  <si>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</si>
  <si>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</si>
  <si>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</si>
  <si>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</si>
  <si>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</si>
  <si>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</si>
  <si>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</si>
  <si>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</si>
  <si>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</si>
  <si>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</si>
  <si>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</si>
  <si>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</si>
  <si>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</si>
  <si>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</si>
  <si>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</si>
  <si>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</si>
  <si>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</si>
  <si>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</si>
  <si>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</si>
  <si>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</si>
  <si>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</si>
  <si>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</si>
  <si>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</si>
  <si>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</si>
  <si>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</si>
  <si>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</si>
  <si>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</si>
  <si>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</si>
  <si>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</si>
  <si>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</si>
  <si>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</si>
  <si>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</si>
  <si>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</si>
  <si>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</si>
  <si>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</si>
  <si>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</si>
  <si>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</si>
  <si>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</si>
  <si>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</si>
  <si>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</si>
  <si>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</si>
  <si>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</si>
  <si>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</si>
  <si>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</si>
  <si>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</si>
  <si>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</si>
  <si>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</si>
  <si>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</si>
  <si>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</si>
  <si>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</si>
  <si>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</si>
  <si>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</si>
  <si>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</si>
  <si>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</si>
  <si>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</si>
  <si>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</si>
  <si>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</si>
  <si>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</si>
  <si>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</si>
  <si>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</si>
  <si>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</si>
  <si>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</si>
  <si>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</si>
  <si>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</si>
  <si>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</si>
  <si>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</si>
  <si>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</si>
  <si>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</si>
  <si>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</si>
  <si>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</si>
  <si>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</si>
  <si>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</si>
  <si>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</si>
  <si>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</si>
  <si>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</si>
  <si>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</si>
  <si>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</si>
  <si>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</si>
  <si>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</si>
  <si>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</si>
  <si>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</si>
  <si>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</si>
  <si>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</si>
  <si>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</si>
  <si>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</si>
  <si>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</si>
  <si>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</si>
  <si>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</si>
  <si>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</si>
  <si>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</si>
  <si>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</si>
  <si>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</si>
  <si>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</si>
  <si>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</si>
  <si>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</si>
  <si>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</si>
  <si>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</si>
  <si>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</si>
  <si>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</si>
  <si>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</si>
  <si>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</si>
  <si>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</si>
  <si>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</si>
  <si>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</si>
  <si>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</si>
  <si>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</si>
  <si>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</si>
  <si>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</si>
  <si>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</si>
  <si>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</si>
  <si>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</si>
  <si>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</si>
  <si>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</si>
  <si>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</si>
  <si>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</si>
  <si>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</si>
  <si>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</si>
  <si>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</si>
  <si>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</si>
  <si>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</si>
  <si>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</si>
  <si>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</si>
  <si>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</si>
  <si>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</si>
  <si>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</si>
  <si>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</si>
  <si>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</si>
  <si>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</si>
  <si>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</si>
  <si>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</si>
  <si>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</si>
  <si>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</si>
  <si>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</si>
  <si>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</si>
  <si>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</si>
  <si>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</si>
  <si>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</si>
  <si>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</si>
  <si>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</si>
  <si>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</si>
  <si>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</si>
  <si>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</si>
  <si>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</si>
  <si>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</si>
  <si>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</si>
  <si>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</si>
  <si>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</si>
  <si>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</si>
  <si>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</si>
  <si>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</si>
  <si>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</si>
  <si>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</si>
  <si>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</si>
  <si>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</si>
  <si>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</si>
  <si>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</si>
  <si>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</si>
  <si>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</si>
  <si>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</si>
  <si>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</si>
  <si>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</si>
  <si>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</si>
  <si>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</si>
  <si>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</si>
  <si>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</si>
  <si>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</si>
  <si>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</si>
  <si>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</si>
  <si>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</si>
  <si>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</si>
  <si>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</si>
  <si>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</si>
  <si>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</si>
  <si>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</si>
  <si>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</si>
  <si>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</si>
  <si>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</si>
  <si>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</si>
  <si>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</si>
  <si>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</si>
  <si>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</si>
  <si>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</si>
  <si>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</si>
  <si>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</si>
  <si>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</si>
  <si>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</si>
  <si>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</si>
  <si>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</si>
  <si>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</si>
  <si>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</si>
  <si>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</si>
  <si>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</si>
  <si>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</si>
  <si>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</si>
  <si>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</si>
  <si>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</si>
  <si>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</si>
  <si>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</si>
  <si>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</si>
  <si>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</si>
  <si>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</si>
  <si>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</si>
  <si>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</si>
  <si>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</si>
  <si>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</si>
  <si>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</si>
  <si>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</si>
  <si>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</si>
  <si>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</si>
  <si>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</si>
  <si>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</si>
  <si>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</si>
  <si>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</si>
  <si>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</si>
  <si>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</si>
  <si>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</si>
  <si>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</si>
  <si>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</si>
  <si>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</si>
  <si>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</si>
  <si>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</si>
  <si>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</si>
  <si>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</si>
  <si>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</si>
  <si>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</si>
  <si>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</si>
  <si>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</si>
  <si>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</si>
  <si>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</si>
  <si>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</si>
  <si>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</si>
  <si>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</si>
  <si>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</si>
  <si>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</si>
  <si>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</si>
  <si>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</si>
  <si>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</si>
  <si>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</si>
  <si>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</si>
  <si>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</si>
  <si>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</si>
  <si>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</si>
  <si>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</si>
  <si>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</si>
  <si>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</si>
  <si>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</si>
  <si>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</si>
  <si>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</si>
  <si>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</si>
  <si>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</si>
  <si>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</si>
  <si>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</si>
  <si>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</si>
  <si>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</si>
  <si>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</si>
  <si>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</si>
  <si>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</si>
  <si>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</si>
  <si>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</si>
  <si>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</si>
  <si>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</si>
  <si>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</si>
  <si>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</si>
  <si>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</si>
  <si>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</si>
  <si>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</si>
  <si>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</si>
  <si>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</si>
  <si>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</si>
  <si>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</si>
  <si>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</si>
  <si>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</si>
  <si>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</si>
  <si>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</si>
  <si>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</si>
  <si>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</si>
  <si>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</si>
  <si>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</si>
  <si>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</si>
  <si>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</si>
  <si>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</si>
  <si>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</si>
  <si>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</si>
  <si>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</si>
  <si>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</si>
  <si>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</si>
  <si>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</si>
  <si>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</si>
  <si>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</si>
  <si>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</si>
  <si>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</si>
  <si>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</si>
  <si>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</si>
  <si>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</si>
  <si>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</si>
  <si>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</si>
  <si>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</si>
  <si>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</si>
  <si>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</si>
  <si>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</si>
  <si>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</si>
  <si>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</si>
  <si>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</si>
  <si>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</si>
  <si>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</si>
  <si>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</si>
  <si>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</si>
  <si>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</si>
  <si>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</si>
  <si>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</si>
  <si>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</si>
  <si>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</si>
  <si>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</si>
  <si>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</si>
  <si>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</si>
  <si>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</si>
  <si>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</si>
  <si>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</si>
  <si>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</si>
  <si>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</si>
  <si>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</si>
  <si>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</si>
  <si>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</si>
  <si>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</si>
  <si>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</si>
  <si>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</si>
  <si>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</si>
  <si>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</si>
  <si>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</si>
  <si>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</si>
  <si>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</si>
  <si>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</si>
  <si>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</si>
  <si>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</si>
  <si>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</si>
  <si>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</si>
  <si>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</si>
  <si>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</si>
  <si>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</si>
  <si>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</si>
  <si>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</si>
  <si>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</si>
  <si>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</si>
  <si>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</si>
  <si>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</si>
  <si>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</si>
  <si>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</si>
  <si>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</si>
  <si>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</si>
  <si>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</si>
  <si>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</si>
  <si>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</si>
  <si>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</si>
  <si>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</si>
  <si>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</si>
  <si>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</si>
  <si>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</si>
  <si>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</si>
  <si>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</si>
  <si>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</si>
  <si>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</si>
  <si>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</si>
  <si>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</si>
  <si>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</si>
  <si>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</si>
  <si>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</si>
  <si>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</si>
  <si>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</si>
  <si>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</si>
  <si>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</si>
  <si>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</si>
  <si>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</si>
  <si>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</si>
  <si>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</si>
  <si>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</si>
  <si>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</si>
  <si>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</si>
  <si>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</si>
  <si>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</si>
  <si>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</si>
  <si>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</si>
  <si>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</si>
  <si>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</si>
  <si>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</si>
  <si>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</si>
  <si>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</si>
  <si>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</si>
  <si>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</si>
  <si>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</si>
  <si>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</si>
  <si>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</si>
  <si>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</si>
  <si>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</si>
  <si>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</si>
  <si>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</si>
  <si>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</si>
  <si>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</si>
  <si>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</si>
  <si>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</si>
  <si>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</si>
  <si>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</si>
  <si>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</si>
  <si>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</si>
  <si>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</si>
  <si>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</si>
  <si>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</si>
  <si>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</si>
  <si>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</si>
  <si>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</si>
  <si>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</si>
  <si>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</si>
  <si>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</si>
  <si>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</si>
  <si>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</si>
  <si>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</si>
  <si>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</si>
  <si>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</si>
  <si>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</si>
  <si>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</si>
  <si>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</si>
  <si>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</si>
  <si>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</si>
  <si>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</si>
  <si>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</si>
  <si>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</si>
  <si>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</si>
  <si>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</si>
  <si>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</si>
  <si>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</si>
  <si>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</si>
  <si>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</si>
  <si>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</si>
  <si>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</si>
  <si>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</si>
  <si>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</si>
  <si>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</si>
  <si>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</si>
  <si>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</si>
  <si>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</si>
  <si>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</si>
  <si>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</si>
  <si>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</si>
  <si>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</si>
  <si>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</si>
  <si>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</si>
  <si>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</si>
  <si>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</si>
  <si>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</si>
  <si>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</si>
  <si>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</si>
  <si>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</si>
  <si>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</si>
  <si>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</si>
  <si>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</si>
  <si>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</si>
  <si>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</si>
  <si>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</si>
  <si>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</si>
  <si>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</si>
  <si>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</si>
  <si>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</si>
  <si>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</si>
  <si>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</si>
  <si>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</si>
  <si>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</si>
  <si>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</si>
  <si>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</si>
  <si>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</si>
  <si>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</si>
  <si>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</si>
  <si>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</si>
  <si>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</si>
  <si>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</si>
  <si>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</si>
  <si>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</si>
  <si>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</si>
  <si>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</si>
  <si>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</si>
  <si>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</si>
  <si>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</si>
  <si>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</si>
  <si>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</si>
  <si>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</si>
  <si>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</si>
  <si>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</si>
  <si>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</si>
  <si>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</si>
  <si>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</si>
  <si>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</si>
  <si>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</si>
  <si>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</si>
  <si>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</si>
  <si>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</si>
  <si>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</si>
  <si>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</si>
  <si>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</si>
  <si>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</si>
  <si>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</si>
  <si>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</si>
  <si>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</si>
  <si>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</si>
  <si>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</si>
  <si>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</si>
  <si>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</si>
  <si>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</si>
  <si>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</si>
  <si>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</si>
  <si>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</si>
  <si>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</si>
  <si>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</si>
  <si>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</si>
  <si>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</si>
  <si>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</si>
  <si>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</si>
  <si>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</si>
  <si>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</si>
  <si>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</si>
  <si>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</si>
  <si>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</si>
  <si>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</si>
  <si>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</si>
  <si>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</si>
  <si>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</si>
  <si>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</si>
  <si>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</si>
  <si>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</si>
  <si>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</si>
  <si>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</si>
  <si>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</si>
  <si>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</si>
  <si>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</si>
  <si>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</si>
  <si>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</si>
  <si>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</si>
  <si>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</si>
  <si>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</si>
  <si>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</si>
  <si>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</si>
  <si>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</si>
  <si>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</si>
  <si>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</si>
  <si>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</si>
  <si>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</si>
  <si>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</si>
  <si>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</si>
  <si>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</si>
  <si>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</si>
  <si>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</si>
  <si>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</si>
  <si>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</si>
  <si>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</si>
  <si>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</si>
  <si>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</si>
  <si>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</si>
  <si>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</si>
  <si>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</si>
  <si>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</si>
  <si>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</si>
  <si>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</si>
  <si>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</si>
  <si>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</si>
  <si>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</si>
  <si>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</si>
  <si>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</si>
  <si>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</si>
  <si>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</si>
  <si>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</si>
  <si>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</si>
  <si>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</si>
  <si>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</si>
  <si>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</si>
  <si>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</si>
  <si>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</si>
  <si>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</si>
  <si>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</si>
  <si>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</si>
  <si>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</si>
  <si>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</si>
  <si>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</si>
  <si>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</si>
  <si>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</si>
  <si>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</si>
  <si>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</si>
  <si>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</si>
  <si>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</si>
  <si>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</si>
  <si>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</si>
  <si>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</si>
  <si>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</si>
  <si>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</si>
  <si>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</si>
  <si>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</si>
  <si>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</si>
  <si>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</si>
  <si>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</si>
  <si>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</si>
  <si>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</si>
  <si>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</si>
  <si>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</si>
  <si>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</si>
  <si>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</si>
  <si>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</si>
  <si>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</si>
  <si>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</si>
  <si>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</si>
  <si>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</si>
  <si>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</si>
  <si>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</si>
  <si>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</si>
  <si>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</si>
  <si>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</si>
  <si>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</si>
  <si>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</si>
  <si>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</si>
  <si>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</si>
  <si>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</si>
  <si>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</si>
  <si>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</si>
  <si>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</si>
  <si>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</si>
  <si>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</si>
  <si>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</si>
  <si>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</si>
  <si>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</si>
  <si>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</si>
  <si>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</si>
  <si>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</si>
  <si>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</si>
  <si>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</si>
  <si>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</si>
  <si>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</si>
  <si>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</si>
  <si>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</si>
  <si>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</si>
  <si>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</si>
  <si>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</si>
  <si>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</si>
  <si>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</si>
  <si>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</si>
  <si>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</si>
  <si>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</si>
  <si>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</si>
  <si>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</si>
  <si>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</si>
  <si>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</si>
  <si>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</si>
  <si>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</si>
  <si>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</si>
  <si>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</si>
  <si>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</si>
  <si>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</si>
  <si>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</si>
  <si>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</si>
  <si>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</si>
  <si>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</si>
  <si>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</si>
  <si>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</si>
  <si>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</si>
  <si>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</si>
  <si>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</si>
  <si>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</si>
  <si>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</si>
  <si>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</si>
  <si>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</si>
  <si>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</si>
  <si>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</si>
  <si>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</si>
  <si>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</si>
  <si>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</si>
  <si>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</si>
  <si>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</si>
  <si>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</si>
  <si>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</si>
  <si>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</si>
  <si>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</si>
  <si>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</si>
  <si>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</si>
  <si>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</si>
  <si>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</si>
  <si>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</si>
  <si>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</si>
  <si>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</si>
  <si>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</si>
  <si>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</si>
  <si>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</si>
  <si>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</si>
  <si>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</si>
  <si>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</si>
  <si>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</si>
  <si>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</si>
  <si>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</si>
  <si>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</si>
  <si>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</si>
  <si>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</si>
  <si>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</si>
  <si>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</si>
  <si>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</si>
  <si>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</si>
  <si>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</si>
  <si>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</si>
  <si>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</si>
  <si>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</si>
  <si>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</si>
  <si>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</si>
  <si>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</si>
  <si>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</si>
  <si>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</si>
  <si>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</si>
  <si>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</si>
  <si>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</si>
  <si>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</si>
  <si>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</si>
  <si>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</si>
  <si>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</si>
  <si>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</si>
  <si>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</si>
  <si>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</si>
  <si>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</si>
  <si>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</si>
  <si>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</si>
  <si>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</si>
  <si>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</si>
  <si>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</si>
  <si>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</si>
  <si>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</si>
  <si>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</si>
  <si>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</si>
  <si>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</si>
  <si>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</si>
  <si>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</si>
  <si>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</si>
  <si>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</si>
  <si>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</si>
  <si>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</si>
  <si>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</si>
  <si>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</si>
  <si>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</si>
  <si>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</si>
  <si>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</si>
  <si>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</si>
  <si>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</si>
  <si>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</si>
  <si>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</si>
  <si>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</si>
  <si>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</si>
  <si>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</si>
  <si>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</si>
  <si>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</si>
  <si>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</si>
  <si>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</si>
  <si>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</si>
  <si>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</si>
  <si>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</si>
  <si>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</si>
  <si>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</si>
  <si>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</si>
  <si>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</si>
  <si>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</si>
  <si>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</si>
  <si>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</si>
  <si>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</si>
  <si>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</si>
  <si>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</si>
  <si>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</si>
  <si>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</si>
  <si>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</si>
  <si>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</si>
  <si>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</si>
  <si>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</si>
  <si>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</si>
  <si>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</si>
  <si>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</si>
  <si>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</si>
  <si>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</si>
  <si>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</si>
  <si>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</si>
  <si>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</si>
  <si>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</si>
  <si>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</si>
  <si>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</si>
  <si>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</si>
  <si>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</si>
  <si>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</si>
  <si>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</si>
  <si>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</si>
  <si>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</si>
  <si>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</si>
  <si>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</si>
  <si>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</si>
  <si>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</si>
  <si>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</si>
  <si>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</si>
  <si>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</si>
  <si>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</si>
  <si>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</si>
  <si>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</si>
  <si>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</si>
  <si>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</si>
  <si>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</si>
  <si>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</si>
  <si>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</si>
  <si>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</si>
  <si>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</si>
  <si>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</si>
  <si>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</si>
  <si>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</si>
  <si>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</si>
  <si>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</si>
  <si>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</si>
  <si>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</si>
  <si>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</si>
  <si>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</si>
  <si>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</si>
  <si>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</si>
  <si>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</si>
  <si>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</si>
  <si>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</si>
  <si>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</si>
  <si>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</si>
  <si>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</si>
  <si>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</si>
  <si>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</si>
  <si>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</si>
  <si>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</si>
  <si>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</si>
  <si>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</si>
  <si>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</si>
  <si>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</si>
  <si>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</si>
  <si>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</si>
  <si>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</si>
  <si>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</si>
  <si>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</si>
  <si>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</si>
  <si>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</si>
  <si>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</si>
  <si>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</si>
  <si>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</si>
  <si>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</si>
  <si>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</si>
  <si>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</si>
  <si>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</si>
  <si>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</si>
  <si>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</si>
  <si>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</si>
  <si>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</si>
  <si>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</si>
  <si>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</si>
  <si>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</si>
  <si>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</si>
  <si>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</si>
  <si>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</si>
  <si>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</si>
  <si>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</si>
  <si>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</si>
  <si>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</si>
  <si>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</si>
  <si>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</si>
  <si>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</si>
  <si>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</si>
  <si>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</si>
  <si>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</si>
  <si>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</si>
  <si>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</si>
  <si>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</si>
  <si>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</si>
  <si>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</si>
  <si>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</si>
  <si>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</si>
  <si>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</si>
  <si>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</si>
  <si>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</si>
  <si>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</si>
  <si>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</si>
  <si>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</si>
  <si>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</si>
  <si>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</si>
  <si>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</si>
  <si>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</si>
  <si>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</si>
  <si>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</si>
  <si>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</si>
  <si>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</si>
  <si>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</si>
  <si>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</si>
  <si>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</si>
  <si>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</si>
  <si>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</si>
  <si>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</si>
  <si>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</si>
  <si>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</si>
  <si>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</si>
  <si>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</si>
  <si>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</si>
  <si>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</si>
  <si>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</si>
  <si>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</si>
  <si>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</si>
  <si>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</si>
  <si>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</si>
  <si>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</si>
  <si>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</si>
  <si>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</si>
  <si>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</si>
  <si>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</si>
  <si>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</si>
  <si>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</si>
  <si>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</si>
  <si>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</si>
  <si>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</si>
  <si>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</si>
  <si>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</si>
  <si>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</si>
  <si>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</si>
  <si>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</si>
  <si>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</si>
  <si>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</si>
  <si>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</si>
  <si>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</si>
  <si>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</si>
  <si>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</si>
  <si>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</si>
  <si>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</si>
  <si>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</si>
  <si>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</si>
  <si>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</si>
  <si>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</si>
  <si>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</si>
  <si>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</si>
  <si>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</si>
  <si>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</si>
  <si>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</si>
  <si>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</si>
  <si>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</si>
  <si>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</si>
  <si>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</si>
  <si>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</si>
  <si>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</si>
  <si>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</si>
  <si>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</si>
  <si>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</si>
  <si>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</si>
  <si>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</si>
  <si>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</si>
  <si>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</si>
  <si>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</si>
  <si>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</si>
  <si>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</si>
  <si>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</si>
  <si>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</si>
  <si>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</si>
  <si>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</si>
  <si>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</si>
  <si>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</si>
  <si>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</si>
  <si>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</si>
  <si>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</si>
  <si>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</si>
  <si>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</si>
  <si>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</si>
  <si>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</si>
  <si>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</si>
  <si>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</si>
  <si>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</si>
  <si>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</si>
  <si>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</si>
  <si>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</si>
  <si>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</si>
  <si>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</si>
  <si>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</si>
  <si>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</si>
  <si>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</si>
  <si>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</si>
  <si>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</si>
  <si>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</si>
  <si>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</si>
  <si>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</si>
  <si>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</si>
  <si>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</si>
  <si>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</si>
  <si>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</si>
  <si>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</si>
  <si>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</si>
  <si>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</si>
  <si>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</si>
  <si>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</si>
  <si>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</si>
  <si>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</si>
  <si>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</si>
  <si>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</si>
  <si>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</si>
  <si>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</si>
  <si>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</si>
  <si>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</si>
  <si>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</si>
  <si>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</si>
  <si>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</si>
  <si>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</si>
  <si>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</si>
  <si>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</si>
  <si>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</si>
  <si>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</si>
  <si>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</si>
  <si>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</si>
  <si>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</si>
  <si>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</si>
  <si>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</si>
  <si>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</si>
  <si>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</si>
  <si>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</si>
  <si>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</si>
  <si>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</si>
  <si>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</si>
  <si>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</si>
  <si>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</si>
  <si>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</si>
  <si>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</si>
  <si>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</si>
  <si>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</si>
  <si>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</si>
  <si>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</si>
  <si>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</si>
  <si>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</si>
  <si>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</si>
  <si>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</si>
  <si>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</si>
  <si>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</si>
  <si>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</si>
  <si>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</si>
  <si>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</si>
  <si>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</si>
  <si>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</si>
  <si>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</si>
  <si>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</si>
  <si>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</si>
  <si>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</si>
  <si>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</si>
  <si>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</si>
  <si>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</si>
  <si>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</si>
  <si>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</si>
  <si>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</si>
  <si>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</si>
  <si>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</si>
  <si>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</si>
  <si>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</si>
  <si>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</si>
  <si>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</si>
  <si>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</si>
  <si>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</si>
  <si>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</si>
  <si>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</si>
  <si>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</si>
  <si>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</si>
  <si>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</si>
  <si>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</si>
  <si>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</si>
  <si>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</si>
  <si>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</si>
  <si>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</si>
  <si>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</si>
  <si>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</si>
  <si>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</si>
  <si>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</si>
  <si>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</si>
  <si>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</si>
  <si>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</si>
  <si>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</si>
  <si>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</si>
  <si>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</si>
  <si>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</si>
  <si>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</si>
  <si>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</si>
  <si>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</si>
  <si>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</si>
  <si>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</si>
  <si>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</si>
  <si>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</si>
  <si>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</si>
  <si>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</si>
  <si>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</si>
  <si>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</si>
  <si>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</si>
  <si>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</si>
  <si>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</si>
  <si>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</si>
  <si>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</si>
  <si>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</si>
  <si>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</si>
  <si>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</si>
  <si>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</si>
  <si>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</si>
  <si>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</si>
  <si>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</si>
  <si>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</si>
  <si>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</si>
  <si>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</si>
  <si>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</si>
  <si>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</si>
  <si>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</si>
  <si>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</si>
  <si>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</si>
  <si>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</si>
  <si>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</si>
  <si>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</si>
  <si>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</si>
  <si>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</si>
  <si>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</si>
  <si>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</si>
  <si>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</si>
  <si>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</si>
  <si>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</si>
  <si>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</si>
  <si>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</si>
  <si>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</si>
  <si>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</si>
  <si>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</si>
  <si>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</si>
  <si>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</si>
  <si>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</si>
  <si>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</si>
  <si>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</si>
  <si>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</si>
  <si>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</si>
  <si>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</si>
  <si>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</si>
  <si>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</si>
  <si>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</si>
  <si>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</si>
  <si>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</si>
  <si>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</si>
  <si>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</si>
  <si>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</si>
  <si>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</si>
  <si>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</si>
  <si>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</si>
  <si>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</si>
  <si>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</si>
  <si>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</si>
  <si>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</si>
  <si>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</si>
  <si>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</si>
  <si>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</si>
  <si>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</si>
  <si>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</si>
  <si>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</si>
  <si>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</si>
  <si>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</si>
  <si>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</si>
  <si>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</si>
  <si>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</si>
  <si>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</si>
  <si>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</si>
  <si>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</si>
  <si>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</si>
  <si>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</si>
  <si>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</si>
  <si>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</si>
  <si>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</si>
  <si>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</si>
  <si>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</si>
  <si>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</si>
  <si>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</si>
  <si>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</si>
  <si>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</si>
  <si>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</si>
  <si>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</si>
  <si>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</si>
  <si>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</si>
  <si>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</si>
  <si>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</si>
  <si>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</si>
  <si>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</si>
  <si>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</si>
  <si>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</si>
  <si>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</si>
  <si>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</si>
  <si>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</si>
  <si>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</si>
  <si>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</si>
  <si>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</si>
  <si>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</si>
  <si>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</si>
  <si>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</si>
  <si>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</si>
  <si>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</si>
  <si>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</si>
  <si>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</si>
  <si>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</si>
  <si>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</si>
  <si>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</si>
  <si>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</si>
  <si>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</si>
  <si>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</si>
  <si>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</si>
  <si>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</si>
  <si>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</si>
  <si>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</si>
  <si>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</si>
  <si>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</si>
  <si>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</si>
  <si>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</si>
  <si>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</si>
  <si>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</si>
  <si>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</si>
  <si>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</si>
  <si>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</si>
  <si>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</si>
  <si>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</si>
  <si>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</si>
  <si>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</si>
  <si>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</si>
  <si>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</si>
  <si>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</si>
  <si>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</si>
  <si>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</si>
  <si>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</si>
  <si>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</si>
  <si>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</si>
  <si>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</si>
  <si>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</si>
  <si>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</si>
  <si>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</si>
  <si>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</si>
  <si>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</si>
  <si>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</si>
  <si>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</si>
  <si>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</si>
  <si>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</si>
  <si>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</si>
  <si>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</si>
  <si>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</si>
  <si>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</si>
  <si>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</si>
  <si>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</si>
  <si>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</si>
  <si>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</si>
  <si>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</si>
  <si>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</si>
  <si>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</si>
  <si>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</si>
  <si>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</si>
  <si>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</si>
  <si>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</si>
  <si>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</si>
  <si>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</si>
  <si>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</si>
  <si>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</si>
  <si>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</si>
  <si>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</si>
  <si>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</si>
  <si>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</si>
  <si>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</si>
  <si>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</si>
  <si>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</si>
  <si>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</si>
  <si>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</si>
  <si>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</si>
  <si>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</si>
  <si>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</si>
  <si>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</si>
  <si>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</si>
  <si>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</si>
  <si>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</si>
  <si>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</si>
  <si>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</si>
  <si>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</si>
  <si>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</si>
  <si>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</si>
  <si>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</si>
  <si>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</si>
  <si>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</si>
  <si>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</si>
  <si>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</si>
  <si>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</si>
  <si>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</si>
  <si>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</si>
  <si>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</si>
  <si>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</si>
  <si>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</si>
  <si>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</si>
  <si>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</si>
  <si>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</si>
  <si>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</si>
  <si>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</si>
  <si>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</si>
  <si>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</si>
  <si>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</si>
  <si>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</si>
  <si>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</si>
  <si>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</si>
  <si>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</si>
  <si>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</si>
  <si>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</si>
  <si>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</si>
  <si>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</si>
  <si>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</si>
  <si>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</si>
  <si>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</si>
  <si>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</si>
  <si>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</si>
  <si>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</si>
  <si>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</si>
  <si>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</si>
  <si>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</si>
  <si>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</si>
  <si>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</si>
  <si>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</si>
  <si>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</si>
  <si>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</si>
  <si>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</si>
  <si>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</si>
  <si>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</si>
  <si>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</si>
  <si>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</si>
  <si>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</si>
  <si>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</si>
  <si>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</si>
  <si>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</si>
  <si>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</si>
  <si>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</si>
  <si>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</si>
  <si>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</si>
  <si>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</si>
  <si>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</si>
  <si>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</si>
  <si>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</si>
  <si>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</si>
  <si>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</si>
  <si>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</si>
  <si>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</si>
  <si>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</si>
  <si>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</si>
  <si>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</si>
  <si>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</si>
  <si>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</si>
  <si>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</si>
  <si>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</si>
  <si>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</si>
  <si>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</si>
  <si>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</si>
  <si>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</si>
  <si>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</si>
  <si>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</si>
  <si>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</si>
  <si>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</si>
  <si>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</si>
  <si>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</si>
  <si>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</si>
  <si>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</si>
  <si>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</si>
  <si>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</si>
  <si>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</si>
  <si>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</si>
  <si>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</si>
  <si>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</si>
  <si>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</si>
  <si>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</si>
  <si>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</si>
  <si>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</si>
  <si>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</si>
  <si>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</si>
  <si>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</si>
  <si>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</si>
  <si>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</si>
  <si>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</si>
  <si>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</si>
  <si>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</si>
  <si>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</si>
  <si>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</si>
  <si>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</si>
  <si>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</si>
  <si>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</si>
  <si>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</si>
  <si>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</si>
  <si>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</si>
  <si>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</si>
  <si>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</si>
  <si>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</si>
  <si>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</si>
  <si>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</si>
  <si>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</si>
  <si>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</si>
  <si>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</si>
  <si>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</si>
  <si>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</si>
  <si>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</si>
  <si>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</si>
  <si>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</si>
  <si>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</si>
  <si>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</si>
  <si>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</si>
  <si>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</si>
  <si>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</si>
  <si>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</si>
  <si>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</si>
  <si>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</si>
  <si>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</si>
  <si>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</si>
  <si>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</si>
  <si>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</si>
  <si>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</si>
  <si>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</si>
  <si>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</si>
  <si>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</si>
  <si>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</si>
  <si>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</si>
  <si>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</si>
  <si>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</si>
  <si>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</si>
  <si>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</si>
  <si>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</si>
  <si>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</si>
  <si>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</si>
  <si>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</si>
  <si>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</si>
  <si>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</si>
  <si>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</si>
  <si>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</si>
  <si>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</si>
  <si>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</si>
  <si>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</si>
  <si>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</si>
  <si>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</si>
  <si>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</si>
  <si>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</si>
  <si>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</si>
  <si>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</si>
  <si>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</si>
  <si>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</si>
  <si>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</si>
  <si>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</si>
  <si>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</si>
  <si>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</si>
  <si>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</si>
  <si>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</si>
  <si>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</si>
  <si>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</si>
  <si>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</si>
  <si>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</si>
  <si>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</si>
  <si>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</si>
  <si>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</si>
  <si>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</si>
  <si>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</si>
  <si>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</si>
  <si>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</si>
  <si>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</si>
  <si>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</si>
  <si>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</si>
  <si>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</si>
  <si>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</si>
  <si>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</si>
  <si>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</si>
  <si>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</si>
  <si>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</si>
  <si>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</si>
  <si>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</si>
  <si>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</si>
  <si>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</si>
  <si>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</si>
  <si>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</si>
  <si>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</si>
  <si>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</si>
  <si>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</si>
  <si>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</si>
  <si>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</si>
  <si>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</si>
  <si>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</si>
  <si>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</si>
  <si>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</si>
  <si>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</si>
  <si>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</si>
  <si>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</si>
  <si>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</si>
  <si>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</si>
  <si>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</si>
  <si>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</si>
  <si>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</si>
  <si>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</si>
  <si>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</si>
  <si>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</si>
  <si>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</si>
  <si>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</si>
  <si>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</si>
  <si>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</si>
  <si>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</si>
  <si>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</si>
  <si>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</si>
  <si>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</si>
  <si>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</si>
  <si>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</si>
  <si>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</si>
  <si>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</si>
  <si>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</si>
  <si>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</si>
  <si>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</si>
  <si>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</si>
  <si>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</si>
  <si>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</si>
  <si>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</si>
  <si>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</si>
  <si>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</si>
  <si>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</si>
  <si>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</si>
  <si>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</si>
  <si>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</si>
  <si>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</si>
  <si>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</si>
  <si>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</si>
  <si>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</si>
  <si>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</si>
  <si>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</si>
  <si>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</si>
  <si>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</si>
  <si>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</si>
  <si>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</si>
  <si>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</si>
  <si>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</si>
  <si>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</si>
  <si>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</si>
  <si>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</si>
  <si>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</si>
  <si>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</si>
  <si>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</si>
  <si>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</si>
  <si>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</si>
  <si>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</si>
  <si>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</si>
  <si>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</si>
  <si>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</si>
  <si>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</si>
  <si>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</si>
  <si>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</si>
  <si>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</si>
  <si>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</si>
  <si>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</si>
  <si>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</si>
  <si>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</si>
  <si>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</si>
  <si>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</si>
  <si>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</si>
  <si>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</si>
  <si>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</si>
  <si>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</si>
  <si>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</si>
  <si>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</si>
  <si>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</si>
  <si>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</si>
  <si>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</si>
  <si>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</si>
  <si>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</si>
  <si>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</si>
  <si>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</si>
  <si>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</si>
  <si>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</si>
  <si>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</si>
  <si>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</si>
  <si>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</si>
  <si>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</si>
  <si>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</si>
  <si>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</si>
  <si>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</si>
  <si>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</si>
  <si>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</si>
  <si>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</si>
  <si>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</si>
  <si>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</si>
  <si>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</si>
  <si>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</si>
  <si>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</si>
  <si>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</si>
  <si>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</si>
  <si>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</si>
  <si>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</si>
  <si>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</si>
  <si>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</si>
  <si>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</si>
  <si>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</si>
  <si>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</si>
  <si>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</si>
  <si>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</si>
  <si>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</si>
  <si>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</si>
  <si>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</si>
  <si>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</si>
  <si>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</si>
  <si>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</si>
  <si>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</si>
  <si>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</si>
  <si>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</si>
  <si>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</si>
  <si>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</si>
  <si>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</si>
  <si>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</si>
  <si>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</si>
  <si>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</si>
  <si>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</si>
  <si>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</si>
  <si>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</si>
  <si>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</si>
  <si>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</si>
  <si>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</si>
  <si>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</si>
  <si>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</si>
  <si>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</si>
  <si>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</si>
  <si>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</si>
  <si>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</si>
  <si>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</si>
  <si>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</si>
  <si>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</si>
  <si>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</si>
  <si>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</si>
  <si>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</si>
  <si>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</si>
  <si>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</si>
  <si>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</si>
  <si>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</si>
  <si>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</si>
  <si>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</si>
  <si>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</si>
  <si>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</si>
  <si>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</si>
  <si>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</si>
  <si>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</si>
  <si>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</si>
  <si>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</si>
  <si>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</si>
  <si>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</si>
  <si>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</si>
  <si>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</si>
  <si>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</si>
  <si>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</si>
  <si>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</si>
  <si>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</si>
  <si>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</si>
  <si>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</si>
  <si>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</si>
  <si>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</si>
  <si>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</si>
  <si>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</si>
  <si>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</si>
  <si>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</si>
  <si>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</si>
  <si>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</si>
  <si>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</si>
  <si>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</si>
  <si>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</si>
  <si>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</si>
  <si>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</si>
  <si>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</si>
  <si>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</si>
  <si>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</si>
  <si>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</si>
  <si>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</si>
  <si>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</si>
  <si>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</si>
  <si>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</si>
  <si>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</si>
  <si>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</si>
  <si>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</si>
  <si>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</si>
  <si>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</si>
  <si>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</si>
  <si>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</si>
  <si>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</si>
  <si>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</si>
  <si>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</si>
  <si>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</si>
  <si>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</si>
  <si>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</si>
  <si>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</si>
  <si>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</si>
  <si>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</si>
  <si>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</si>
  <si>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</si>
  <si>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</si>
  <si>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</si>
  <si>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</si>
  <si>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</si>
  <si>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</si>
  <si>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</si>
  <si>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</si>
  <si>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</si>
  <si>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</si>
  <si>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</si>
  <si>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</si>
  <si>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</si>
  <si>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</si>
  <si>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</si>
  <si>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</si>
  <si>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</si>
  <si>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</si>
  <si>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</si>
  <si>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</si>
  <si>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</si>
  <si>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</si>
  <si>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</si>
  <si>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</si>
  <si>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</si>
  <si>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</si>
  <si>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</si>
  <si>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</si>
  <si>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</si>
  <si>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</si>
  <si>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</si>
  <si>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</si>
  <si>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</si>
  <si>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</si>
  <si>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</si>
  <si>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</si>
  <si>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</si>
  <si>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</si>
  <si>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</si>
  <si>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</si>
  <si>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</si>
  <si>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</si>
  <si>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</si>
  <si>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</si>
  <si>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</si>
  <si>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</si>
  <si>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</si>
  <si>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</si>
  <si>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</si>
  <si>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</si>
  <si>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</si>
  <si>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</si>
  <si>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</si>
  <si>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</si>
  <si>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</si>
  <si>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</si>
  <si>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</si>
  <si>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</si>
  <si>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</si>
  <si>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</si>
  <si>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</si>
  <si>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</si>
  <si>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</si>
  <si>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</si>
  <si>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</si>
  <si>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</si>
  <si>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</si>
  <si>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</si>
  <si>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</si>
  <si>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</si>
  <si>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</si>
  <si>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</si>
  <si>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</si>
  <si>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</si>
  <si>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</si>
  <si>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</si>
  <si>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</si>
  <si>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</si>
  <si>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</si>
  <si>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</si>
  <si>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</si>
  <si>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</si>
  <si>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</si>
  <si>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</si>
  <si>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</si>
  <si>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</si>
  <si>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</si>
  <si>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</si>
  <si>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</si>
  <si>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</si>
  <si>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</si>
  <si>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</si>
  <si>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</si>
  <si>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</si>
  <si>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</si>
  <si>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</si>
  <si>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</si>
  <si>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</si>
  <si>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</si>
  <si>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</si>
  <si>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</si>
  <si>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</si>
  <si>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</si>
  <si>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</si>
  <si>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</si>
  <si>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</si>
  <si>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</si>
  <si>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</si>
  <si>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</si>
  <si>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</si>
  <si>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</si>
  <si>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</si>
  <si>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</si>
  <si>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</si>
  <si>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</si>
  <si>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</si>
  <si>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</si>
  <si>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</si>
  <si>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</si>
  <si>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</si>
  <si>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</si>
  <si>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</si>
  <si>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</si>
  <si>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</si>
  <si>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</si>
  <si>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</si>
  <si>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</si>
  <si>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</si>
  <si>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</si>
  <si>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</si>
  <si>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</si>
  <si>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</si>
  <si>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</si>
  <si>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</si>
  <si>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</si>
  <si>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</si>
  <si>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</si>
  <si>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</si>
  <si>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</si>
  <si>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</si>
  <si>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</si>
  <si>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</si>
  <si>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</si>
  <si>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</si>
  <si>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</si>
  <si>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</si>
  <si>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</si>
  <si>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</si>
  <si>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</si>
  <si>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</si>
  <si>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</si>
  <si>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</si>
  <si>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</si>
  <si>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</si>
  <si>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</si>
  <si>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</si>
  <si>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</si>
  <si>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</si>
  <si>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</si>
  <si>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</si>
  <si>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</si>
  <si>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</si>
  <si>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</si>
  <si>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</si>
  <si>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</si>
  <si>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</si>
  <si>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</si>
  <si>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</si>
  <si>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</si>
  <si>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</si>
  <si>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</si>
  <si>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</si>
  <si>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</si>
  <si>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</si>
  <si>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</si>
  <si>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</si>
  <si>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</si>
  <si>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</si>
  <si>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</si>
  <si>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</si>
  <si>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</si>
  <si>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</si>
  <si>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</si>
  <si>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</si>
  <si>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</si>
  <si>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</si>
  <si>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</si>
  <si>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</si>
  <si>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</si>
  <si>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</si>
  <si>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</si>
  <si>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</si>
  <si>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</si>
  <si>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</si>
  <si>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</si>
  <si>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</si>
  <si>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</si>
  <si>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</si>
  <si>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</si>
  <si>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</si>
  <si>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</si>
  <si>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</si>
  <si>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</si>
  <si>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</si>
  <si>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</si>
  <si>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</si>
  <si>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</si>
  <si>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</si>
  <si>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</si>
  <si>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</si>
  <si>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</si>
  <si>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</si>
  <si>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</si>
  <si>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</si>
  <si>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</si>
  <si>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</si>
  <si>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</si>
  <si>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</si>
  <si>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</si>
  <si>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</si>
  <si>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</si>
  <si>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</si>
  <si>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</si>
  <si>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</si>
  <si>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</si>
  <si>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</si>
  <si>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</si>
  <si>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</si>
  <si>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</si>
  <si>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</si>
  <si>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</si>
  <si>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</si>
  <si>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</si>
  <si>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</si>
  <si>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</si>
  <si>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</si>
  <si>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</si>
  <si>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</si>
  <si>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</si>
  <si>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</si>
  <si>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</si>
  <si>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</si>
  <si>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</si>
  <si>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</si>
  <si>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</si>
  <si>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</si>
  <si>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</si>
  <si>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</si>
  <si>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</si>
  <si>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</si>
  <si>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</si>
  <si>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</si>
  <si>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</si>
  <si>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</si>
  <si>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</si>
  <si>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</si>
  <si>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</si>
  <si>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</si>
  <si>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</si>
  <si>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</si>
  <si>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</si>
  <si>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</si>
  <si>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</si>
  <si>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</si>
  <si>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</si>
  <si>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</si>
  <si>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</si>
  <si>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</si>
  <si>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</si>
  <si>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</si>
  <si>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</si>
  <si>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</si>
  <si>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</si>
  <si>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</si>
  <si>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</si>
  <si>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</si>
  <si>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</si>
  <si>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</si>
  <si>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</si>
  <si>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</si>
  <si>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</si>
  <si>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</si>
  <si>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</si>
  <si>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</si>
  <si>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</si>
  <si>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</si>
  <si>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</si>
  <si>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</si>
  <si>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</si>
  <si>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</si>
  <si>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</si>
  <si>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</si>
  <si>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</si>
  <si>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</si>
  <si>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</si>
  <si>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</si>
  <si>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</si>
  <si>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</si>
  <si>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</si>
  <si>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</si>
  <si>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</si>
  <si>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</si>
  <si>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</si>
  <si>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</si>
  <si>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</si>
  <si>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</si>
  <si>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</si>
  <si>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</si>
  <si>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</si>
  <si>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</si>
  <si>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</si>
  <si>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</si>
  <si>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</si>
  <si>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</si>
  <si>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</si>
  <si>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</si>
  <si>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</si>
  <si>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</si>
  <si>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</si>
  <si>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</si>
  <si>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</si>
  <si>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</si>
  <si>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</si>
  <si>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</si>
  <si>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</si>
  <si>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</si>
  <si>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</si>
  <si>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</si>
  <si>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</si>
  <si>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</si>
  <si>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</si>
  <si>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</si>
  <si>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</si>
  <si>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</si>
  <si>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</si>
  <si>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</si>
  <si>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</si>
  <si>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</si>
  <si>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</si>
  <si>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</si>
  <si>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</si>
  <si>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</si>
  <si>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</si>
  <si>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</si>
  <si>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</si>
  <si>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</si>
  <si>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</si>
  <si>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</si>
  <si>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</si>
  <si>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</si>
  <si>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</si>
  <si>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</si>
  <si>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</si>
  <si>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</si>
  <si>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</si>
  <si>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</si>
  <si>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</si>
  <si>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</si>
  <si>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</si>
  <si>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</si>
  <si>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</si>
  <si>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</si>
  <si>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</si>
  <si>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</si>
  <si>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</si>
  <si>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</si>
  <si>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</si>
  <si>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</si>
  <si>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</si>
  <si>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</si>
  <si>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</si>
  <si>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</si>
  <si>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</si>
  <si>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</si>
  <si>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</si>
  <si>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</si>
  <si>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</si>
  <si>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</si>
  <si>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</si>
  <si>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</si>
  <si>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</si>
  <si>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</si>
  <si>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</si>
  <si>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</si>
  <si>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</si>
  <si>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</si>
  <si>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</si>
  <si>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</si>
  <si>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</si>
  <si>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</si>
  <si>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</si>
  <si>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</si>
  <si>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</si>
  <si>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</si>
  <si>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</si>
  <si>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</si>
  <si>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</si>
  <si>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</si>
  <si>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</si>
  <si>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</si>
  <si>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</si>
  <si>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</si>
  <si>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</si>
  <si>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</si>
  <si>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</si>
  <si>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</si>
  <si>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</si>
  <si>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</si>
  <si>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</si>
  <si>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</si>
  <si>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</si>
  <si>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</si>
  <si>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</si>
  <si>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</si>
  <si>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</si>
  <si>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</si>
  <si>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</si>
  <si>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</si>
  <si>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</si>
  <si>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</si>
  <si>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</si>
  <si>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</si>
  <si>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</si>
  <si>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</si>
  <si>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</si>
  <si>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</si>
  <si>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</si>
  <si>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</si>
  <si>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</si>
  <si>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</si>
  <si>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</si>
  <si>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</si>
  <si>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</si>
  <si>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</si>
  <si>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</si>
  <si>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</si>
  <si>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</si>
  <si>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</si>
  <si>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</si>
  <si>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</si>
  <si>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</si>
  <si>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</si>
  <si>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</si>
  <si>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</si>
  <si>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</si>
  <si>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</si>
  <si>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</si>
  <si>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</si>
  <si>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</si>
  <si>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</si>
  <si>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</si>
  <si>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</si>
  <si>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</si>
  <si>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</si>
  <si>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</si>
  <si>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</si>
  <si>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</si>
  <si>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</si>
  <si>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</si>
  <si>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</si>
  <si>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</si>
  <si>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</si>
  <si>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</si>
  <si>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</si>
  <si>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</si>
  <si>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</si>
  <si>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</si>
  <si>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</si>
  <si>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</si>
  <si>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</si>
  <si>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</si>
  <si>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</si>
  <si>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</si>
  <si>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</si>
  <si>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</si>
  <si>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</si>
  <si>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</si>
  <si>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</si>
  <si>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</si>
  <si>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</si>
  <si>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</si>
  <si>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</si>
  <si>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</si>
  <si>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</si>
  <si>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</si>
  <si>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</si>
  <si>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</si>
  <si>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</si>
  <si>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</si>
  <si>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</si>
  <si>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</si>
  <si>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</si>
  <si>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</si>
  <si>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</si>
  <si>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</si>
  <si>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</si>
  <si>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</si>
  <si>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</si>
  <si>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</si>
  <si>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</si>
  <si>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</si>
  <si>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</si>
  <si>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</si>
  <si>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</si>
  <si>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</si>
  <si>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</si>
  <si>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</si>
  <si>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</si>
  <si>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</si>
  <si>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</si>
  <si>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</si>
  <si>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</si>
  <si>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</si>
  <si>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</si>
  <si>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</si>
  <si>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</si>
  <si>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</si>
  <si>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</si>
  <si>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</si>
  <si>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</si>
  <si>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</si>
  <si>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</si>
  <si>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</si>
  <si>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</si>
  <si>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</si>
  <si>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</si>
  <si>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</si>
  <si>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</si>
  <si>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</si>
  <si>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</si>
  <si>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</si>
  <si>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</si>
  <si>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</si>
  <si>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</si>
  <si>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</si>
  <si>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</si>
  <si>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</si>
  <si>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</si>
  <si>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</si>
  <si>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</si>
  <si>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</si>
  <si>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</si>
  <si>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</si>
  <si>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</si>
  <si>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</si>
  <si>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</si>
  <si>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</si>
  <si>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</si>
  <si>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</si>
  <si>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</si>
  <si>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</si>
  <si>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</si>
  <si>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</si>
  <si>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</si>
  <si>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</si>
  <si>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</si>
  <si>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</si>
  <si>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</si>
  <si>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</si>
  <si>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</si>
  <si>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</si>
  <si>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</si>
  <si>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</si>
  <si>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</si>
  <si>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</si>
  <si>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</si>
  <si>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</si>
  <si>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</si>
  <si>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</si>
  <si>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</si>
  <si>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</si>
  <si>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</si>
  <si>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</si>
  <si>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</si>
  <si>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</si>
  <si>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</si>
  <si>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</si>
  <si>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</si>
  <si>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</si>
  <si>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</si>
  <si>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</si>
  <si>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</si>
  <si>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</si>
  <si>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</si>
  <si>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</si>
  <si>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</si>
  <si>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</si>
  <si>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</si>
  <si>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</si>
  <si>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</si>
  <si>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</si>
  <si>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</si>
  <si>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</si>
  <si>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</si>
  <si>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</si>
  <si>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</si>
  <si>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</si>
  <si>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</si>
  <si>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</si>
  <si>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</si>
  <si>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</si>
  <si>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</si>
  <si>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</si>
  <si>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</si>
  <si>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</si>
  <si>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</si>
  <si>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</si>
  <si>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</si>
  <si>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</si>
  <si>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</si>
  <si>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</si>
  <si>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</si>
  <si>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</si>
  <si>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</si>
  <si>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</si>
  <si>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</si>
  <si>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</si>
  <si>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</si>
  <si>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</si>
  <si>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</si>
  <si>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</si>
  <si>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</si>
  <si>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</si>
  <si>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</si>
  <si>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</si>
  <si>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</si>
  <si>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</si>
  <si>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</si>
  <si>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</si>
  <si>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</si>
  <si>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</si>
  <si>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</si>
  <si>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</si>
  <si>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</si>
  <si>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</si>
  <si>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</si>
  <si>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</si>
  <si>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</si>
  <si>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</si>
  <si>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</si>
  <si>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</si>
  <si>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</si>
  <si>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</si>
  <si>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</si>
  <si>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</si>
  <si>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</si>
  <si>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</si>
  <si>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</si>
  <si>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</si>
  <si>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</si>
  <si>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</si>
  <si>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</si>
  <si>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</si>
  <si>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</si>
  <si>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</si>
  <si>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</si>
  <si>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</si>
  <si>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</si>
  <si>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</si>
  <si>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</si>
  <si>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</si>
  <si>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</si>
  <si>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</si>
  <si>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</si>
  <si>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</si>
  <si>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</si>
  <si>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</si>
  <si>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</si>
  <si>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</si>
  <si>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</si>
  <si>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</si>
  <si>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</si>
  <si>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</si>
  <si>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</si>
  <si>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</si>
  <si>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</si>
  <si>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</si>
  <si>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</si>
  <si>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</si>
  <si>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</si>
  <si>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</si>
  <si>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</si>
  <si>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</si>
  <si>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</si>
  <si>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</si>
  <si>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</si>
  <si>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</si>
  <si>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</si>
  <si>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</si>
  <si>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</si>
  <si>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</si>
  <si>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</si>
  <si>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</si>
  <si>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</si>
  <si>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</si>
  <si>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</si>
  <si>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</si>
  <si>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</si>
  <si>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</si>
  <si>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</si>
  <si>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</si>
  <si>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</si>
  <si>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</si>
  <si>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</si>
  <si>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</si>
  <si>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</si>
  <si>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</si>
  <si>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</si>
  <si>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</si>
  <si>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</si>
  <si>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</si>
  <si>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</si>
  <si>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</si>
  <si>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</si>
  <si>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</si>
  <si>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</si>
  <si>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</si>
  <si>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</si>
  <si>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</si>
  <si>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</si>
  <si>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</si>
  <si>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</si>
  <si>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</si>
  <si>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</si>
  <si>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</si>
  <si>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</si>
  <si>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</si>
  <si>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</si>
  <si>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</si>
  <si>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</si>
  <si>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</si>
  <si>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</si>
  <si>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</si>
  <si>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</si>
  <si>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</si>
  <si>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</si>
  <si>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</si>
  <si>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</si>
  <si>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</si>
  <si>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</si>
  <si>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</si>
  <si>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</si>
  <si>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</si>
  <si>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</si>
  <si>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</si>
  <si>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</si>
  <si>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</si>
  <si>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</si>
  <si>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</si>
  <si>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</si>
  <si>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</si>
  <si>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</si>
  <si>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</si>
  <si>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</si>
  <si>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</si>
  <si>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</si>
  <si>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</si>
  <si>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</si>
  <si>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</si>
  <si>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</si>
  <si>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</si>
  <si>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</si>
  <si>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</si>
  <si>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</si>
  <si>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</si>
  <si>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</si>
  <si>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</si>
  <si>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</si>
  <si>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</si>
  <si>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</si>
  <si>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</si>
  <si>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</si>
  <si>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</si>
  <si>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</si>
  <si>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</si>
  <si>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</si>
  <si>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</si>
  <si>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</si>
  <si>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</si>
  <si>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</si>
  <si>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</si>
  <si>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</si>
  <si>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</si>
  <si>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</si>
  <si>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</si>
  <si>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</si>
  <si>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</si>
  <si>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</si>
  <si>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</si>
  <si>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</si>
  <si>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</si>
  <si>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</si>
  <si>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</si>
  <si>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</si>
  <si>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</si>
  <si>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</si>
  <si>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</si>
  <si>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</si>
  <si>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</si>
  <si>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</si>
  <si>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</si>
  <si>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</si>
  <si>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</si>
  <si>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</si>
  <si>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</si>
  <si>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</si>
  <si>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</si>
  <si>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</si>
  <si>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</si>
  <si>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</si>
  <si>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</si>
  <si>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</si>
  <si>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</si>
  <si>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</si>
  <si>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</si>
  <si>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</si>
  <si>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</si>
  <si>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</si>
  <si>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</si>
  <si>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</si>
  <si>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</si>
  <si>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</si>
  <si>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</si>
  <si>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</si>
  <si>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</si>
  <si>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</si>
  <si>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</si>
  <si>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</si>
  <si>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</si>
  <si>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</si>
  <si>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</si>
  <si>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</si>
  <si>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</si>
  <si>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</si>
  <si>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</si>
  <si>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</si>
  <si>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</si>
  <si>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</si>
  <si>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</si>
  <si>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</si>
  <si>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</si>
  <si>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</si>
  <si>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</si>
  <si>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</si>
  <si>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</si>
  <si>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</si>
  <si>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</si>
  <si>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</si>
  <si>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</si>
  <si>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</si>
  <si>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</si>
  <si>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</si>
  <si>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</si>
  <si>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</si>
  <si>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</si>
  <si>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</si>
  <si>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</si>
  <si>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</si>
  <si>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</si>
  <si>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</si>
  <si>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</si>
  <si>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</si>
  <si>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</si>
  <si>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</si>
  <si>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</si>
  <si>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</si>
  <si>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</si>
  <si>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</si>
  <si>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</si>
  <si>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</si>
  <si>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</si>
  <si>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</si>
  <si>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</si>
  <si>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</si>
  <si>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</si>
  <si>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</si>
  <si>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</si>
  <si>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</si>
  <si>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</si>
  <si>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</si>
  <si>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</si>
  <si>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</si>
  <si>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</si>
  <si>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</si>
  <si>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</si>
  <si>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</si>
  <si>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</si>
  <si>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</si>
  <si>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</si>
  <si>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</si>
  <si>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</si>
  <si>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</si>
  <si>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</si>
  <si>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</si>
  <si>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</si>
  <si>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</si>
  <si>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</si>
  <si>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</si>
  <si>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</si>
  <si>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</si>
  <si>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</si>
  <si>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</si>
  <si>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</si>
  <si>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</si>
  <si>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</si>
  <si>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</si>
  <si>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</si>
  <si>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</si>
  <si>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</si>
  <si>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</si>
  <si>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</si>
  <si>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</si>
  <si>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</si>
  <si>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</si>
  <si>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</si>
  <si>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</si>
  <si>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</si>
  <si>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</si>
  <si>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</si>
  <si>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</si>
  <si>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</si>
  <si>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</si>
  <si>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</si>
  <si>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</si>
  <si>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</si>
  <si>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</si>
  <si>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</si>
  <si>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</si>
  <si>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</si>
  <si>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</si>
  <si>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</si>
  <si>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</si>
  <si>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</si>
  <si>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</si>
  <si>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</si>
  <si>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</si>
  <si>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</si>
  <si>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</si>
  <si>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</si>
  <si>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</si>
  <si>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</si>
  <si>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</si>
  <si>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</si>
  <si>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</si>
  <si>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</si>
  <si>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</si>
  <si>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</si>
  <si>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</si>
  <si>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</si>
  <si>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</si>
  <si>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</si>
  <si>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</si>
  <si>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</si>
  <si>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</si>
  <si>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</si>
  <si>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</si>
  <si>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</si>
  <si>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</si>
  <si>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</si>
  <si>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</si>
  <si>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</si>
  <si>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</si>
  <si>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</si>
  <si>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</si>
  <si>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</si>
  <si>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</si>
  <si>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</si>
  <si>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</si>
  <si>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</si>
  <si>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</si>
  <si>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</si>
  <si>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</si>
  <si>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</si>
  <si>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</si>
  <si>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</si>
  <si>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</si>
  <si>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</si>
  <si>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</si>
  <si>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</si>
  <si>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</si>
  <si>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</si>
  <si>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</si>
  <si>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</si>
  <si>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</si>
  <si>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</si>
  <si>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</si>
  <si>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</si>
  <si>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</si>
  <si>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</si>
  <si>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</si>
  <si>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</si>
  <si>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</si>
  <si>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</si>
  <si>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</si>
  <si>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</si>
  <si>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</si>
  <si>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</si>
  <si>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</si>
  <si>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</si>
  <si>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</si>
  <si>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</si>
  <si>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</si>
  <si>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</si>
  <si>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</si>
  <si>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</si>
  <si>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</si>
  <si>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</si>
  <si>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</si>
  <si>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</si>
  <si>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</si>
  <si>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</si>
  <si>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</si>
  <si>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</si>
  <si>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</si>
  <si>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</si>
  <si>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</si>
  <si>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</si>
  <si>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</si>
  <si>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</si>
  <si>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</si>
  <si>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</si>
  <si>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</si>
  <si>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</si>
  <si>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</si>
  <si>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</si>
  <si>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</si>
  <si>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</si>
  <si>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</si>
  <si>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</si>
  <si>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</si>
  <si>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</si>
  <si>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</si>
  <si>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</si>
  <si>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</si>
  <si>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</si>
  <si>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</si>
  <si>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</si>
  <si>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</si>
  <si>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</si>
  <si>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</si>
  <si>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</si>
  <si>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</si>
  <si>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</si>
  <si>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</si>
  <si>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</si>
  <si>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</si>
  <si>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</si>
  <si>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</si>
  <si>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</si>
  <si>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</si>
  <si>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</si>
  <si>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</si>
  <si>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</si>
  <si>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</si>
  <si>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</si>
  <si>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</si>
  <si>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</si>
  <si>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</si>
  <si>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</si>
  <si>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</si>
  <si>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</si>
  <si>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</si>
  <si>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</si>
  <si>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</si>
  <si>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</si>
  <si>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</si>
  <si>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</si>
  <si>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</si>
  <si>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</si>
  <si>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</si>
  <si>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</si>
  <si>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</si>
  <si>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</si>
  <si>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</si>
  <si>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</si>
  <si>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</si>
  <si>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</si>
  <si>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</si>
  <si>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</si>
  <si>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</si>
  <si>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</si>
  <si>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</si>
  <si>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</si>
  <si>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</si>
  <si>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</si>
  <si>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</si>
  <si>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</si>
  <si>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</si>
  <si>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</si>
  <si>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</si>
  <si>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</si>
  <si>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</si>
  <si>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</si>
  <si>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</si>
  <si>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</si>
  <si>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</si>
  <si>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</si>
  <si>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</si>
  <si>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</si>
  <si>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</si>
  <si>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</si>
  <si>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</si>
  <si>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</si>
  <si>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</si>
  <si>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</si>
  <si>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</si>
  <si>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</si>
  <si>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</si>
  <si>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</si>
  <si>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</si>
  <si>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</si>
  <si>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</si>
  <si>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</si>
  <si>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</si>
  <si>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</si>
  <si>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</si>
  <si>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</si>
  <si>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</si>
  <si>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</si>
  <si>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</si>
  <si>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</si>
  <si>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</si>
  <si>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</si>
  <si>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</si>
  <si>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</si>
  <si>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</si>
  <si>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</si>
  <si>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</si>
  <si>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</si>
  <si>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</si>
  <si>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</si>
  <si>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</si>
  <si>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</si>
  <si>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</si>
  <si>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</si>
  <si>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</si>
  <si>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</si>
  <si>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</si>
  <si>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</si>
  <si>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</si>
  <si>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</si>
  <si>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</si>
  <si>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</si>
  <si>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</si>
  <si>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</si>
  <si>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</si>
  <si>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</si>
  <si>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</si>
  <si>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</si>
  <si>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</si>
  <si>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</si>
  <si>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</si>
  <si>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</si>
  <si>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</si>
  <si>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</si>
  <si>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</si>
  <si>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</si>
  <si>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</si>
  <si>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</si>
  <si>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</si>
  <si>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</si>
  <si>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</si>
  <si>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</si>
  <si>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</si>
  <si>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</si>
  <si>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</si>
  <si>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</si>
  <si>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</si>
  <si>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</si>
  <si>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</si>
  <si>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</si>
  <si>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</si>
  <si>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</si>
  <si>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</si>
  <si>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</si>
  <si>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</si>
  <si>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</si>
  <si>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</si>
  <si>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</si>
  <si>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</si>
  <si>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</si>
  <si>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</si>
  <si>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</si>
  <si>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</si>
  <si>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</si>
  <si>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</si>
  <si>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</si>
  <si>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</si>
  <si>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</si>
  <si>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</si>
  <si>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</si>
  <si>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</si>
  <si>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</si>
  <si>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</si>
  <si>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</si>
  <si>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</si>
  <si>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</si>
  <si>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</si>
  <si>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</si>
  <si>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</si>
  <si>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</si>
  <si>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</si>
  <si>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</si>
  <si>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</si>
  <si>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</si>
  <si>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</si>
  <si>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</si>
  <si>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</si>
  <si>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</si>
  <si>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</si>
  <si>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</si>
  <si>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</si>
  <si>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</si>
  <si>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</si>
  <si>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</si>
  <si>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</si>
  <si>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</si>
  <si>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</si>
  <si>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</si>
  <si>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</si>
  <si>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</si>
  <si>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</si>
  <si>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</si>
  <si>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</si>
  <si>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</si>
  <si>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</si>
  <si>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</si>
  <si>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</si>
  <si>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</si>
  <si>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</si>
  <si>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</si>
  <si>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</si>
  <si>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</si>
  <si>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</si>
  <si>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</si>
  <si>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</si>
  <si>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</si>
  <si>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</si>
  <si>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</si>
  <si>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</si>
  <si>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</si>
  <si>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</si>
  <si>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</si>
  <si>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</si>
  <si>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</si>
  <si>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</si>
  <si>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</si>
  <si>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</si>
  <si>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</si>
  <si>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</si>
  <si>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</si>
  <si>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</si>
  <si>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</si>
  <si>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</si>
  <si>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</si>
  <si>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</si>
  <si>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</si>
  <si>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</si>
  <si>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</si>
  <si>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</si>
  <si>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</si>
  <si>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</si>
  <si>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</si>
  <si>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</si>
  <si>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</si>
  <si>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</si>
  <si>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</si>
  <si>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</si>
  <si>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</si>
  <si>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</si>
  <si>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</si>
  <si>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</si>
  <si>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</si>
  <si>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</si>
  <si>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</si>
  <si>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</si>
  <si>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</si>
  <si>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</si>
  <si>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</si>
  <si>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</si>
  <si>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</si>
  <si>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</si>
  <si>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</si>
  <si>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</si>
  <si>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</si>
  <si>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</si>
  <si>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</si>
  <si>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</si>
  <si>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</si>
  <si>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</si>
  <si>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</si>
  <si>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</si>
  <si>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</si>
  <si>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</si>
  <si>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</si>
  <si>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</si>
  <si>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</si>
  <si>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</si>
  <si>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</si>
  <si>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</si>
  <si>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</si>
  <si>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</si>
  <si>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</si>
  <si>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</si>
  <si>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</si>
  <si>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</si>
  <si>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</si>
  <si>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</si>
  <si>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</si>
  <si>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</si>
  <si>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</si>
  <si>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</si>
  <si>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</si>
  <si>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</si>
  <si>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</si>
  <si>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</si>
  <si>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</si>
  <si>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</si>
  <si>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</si>
  <si>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</si>
  <si>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</si>
  <si>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</si>
  <si>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</si>
  <si>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</si>
  <si>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</si>
  <si>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</si>
  <si>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</si>
  <si>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</si>
  <si>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</si>
  <si>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</si>
  <si>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</si>
  <si>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</si>
  <si>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</si>
  <si>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</si>
  <si>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</si>
  <si>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</si>
  <si>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</si>
  <si>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</si>
  <si>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</si>
  <si>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</si>
  <si>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</si>
  <si>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</si>
  <si>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</si>
  <si>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</si>
  <si>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</si>
  <si>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</si>
  <si>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</si>
  <si>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</si>
  <si>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</si>
  <si>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</si>
  <si>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</si>
  <si>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</si>
  <si>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</si>
  <si>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</si>
  <si>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</si>
  <si>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</si>
  <si>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</si>
  <si>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</si>
  <si>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</si>
  <si>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</si>
  <si>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</si>
  <si>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</si>
  <si>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</si>
  <si>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</si>
  <si>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</si>
  <si>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</si>
  <si>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</si>
  <si>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</si>
  <si>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</si>
  <si>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</si>
  <si>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</si>
  <si>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</si>
  <si>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</si>
  <si>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</si>
  <si>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</si>
  <si>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</si>
  <si>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</si>
  <si>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</si>
  <si>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</si>
  <si>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</si>
  <si>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</si>
  <si>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</si>
  <si>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</si>
  <si>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</si>
  <si>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</si>
  <si>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</si>
  <si>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</si>
  <si>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</si>
  <si>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</si>
  <si>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</si>
  <si>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</si>
  <si>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</si>
  <si>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</si>
  <si>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</si>
  <si>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</si>
  <si>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</si>
  <si>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</si>
  <si>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</si>
  <si>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</si>
  <si>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</si>
  <si>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</si>
  <si>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</si>
  <si>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</si>
  <si>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</si>
  <si>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</si>
  <si>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</si>
  <si>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</si>
  <si>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</si>
  <si>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</si>
  <si>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</si>
  <si>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</si>
  <si>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</si>
  <si>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</si>
  <si>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</si>
  <si>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</si>
  <si>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</si>
  <si>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</si>
  <si>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</si>
  <si>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</si>
  <si>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</si>
  <si>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</si>
  <si>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</si>
  <si>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</si>
  <si>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</si>
  <si>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</si>
  <si>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</si>
  <si>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</si>
  <si>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</si>
  <si>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</si>
  <si>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</si>
  <si>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</si>
  <si>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</si>
  <si>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</si>
  <si>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</si>
  <si>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</si>
  <si>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</si>
  <si>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</si>
  <si>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</si>
  <si>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</si>
  <si>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</si>
  <si>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</si>
  <si>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</si>
  <si>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</si>
  <si>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</si>
  <si>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</si>
  <si>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</si>
  <si>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</si>
  <si>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</si>
  <si>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</si>
  <si>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</si>
  <si>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</si>
  <si>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</si>
  <si>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</si>
  <si>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</si>
  <si>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</si>
  <si>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</si>
  <si>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</si>
  <si>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</si>
  <si>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</si>
  <si>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</si>
  <si>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</si>
  <si>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</si>
  <si>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</si>
  <si>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</si>
  <si>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</si>
  <si>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</si>
  <si>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</si>
  <si>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</si>
  <si>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</si>
  <si>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</si>
  <si>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</si>
  <si>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</si>
  <si>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</si>
  <si>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</si>
  <si>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</si>
  <si>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</si>
  <si>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</si>
  <si>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</si>
  <si>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</si>
  <si>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</si>
  <si>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</si>
  <si>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</si>
  <si>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</si>
  <si>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</si>
  <si>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</si>
  <si>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</si>
  <si>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</si>
  <si>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</si>
  <si>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</si>
  <si>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</si>
  <si>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</si>
  <si>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</si>
  <si>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</si>
  <si>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</si>
  <si>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</si>
  <si>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</si>
  <si>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</si>
  <si>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</si>
  <si>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</si>
  <si>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</si>
  <si>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</si>
  <si>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</si>
  <si>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</si>
  <si>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</si>
  <si>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</si>
  <si>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</si>
  <si>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</si>
  <si>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</si>
  <si>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</si>
  <si>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</si>
  <si>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</si>
  <si>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</si>
  <si>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</si>
  <si>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</si>
  <si>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</si>
  <si>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</si>
  <si>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</si>
  <si>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</si>
  <si>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</si>
  <si>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</si>
  <si>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</si>
  <si>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</si>
  <si>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</si>
  <si>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</si>
  <si>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</si>
  <si>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</si>
  <si>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</si>
  <si>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</si>
  <si>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</si>
  <si>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</si>
  <si>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</si>
  <si>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</si>
  <si>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</si>
  <si>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</si>
  <si>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</si>
  <si>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</si>
  <si>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</si>
  <si>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</si>
  <si>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</si>
  <si>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</si>
  <si>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</si>
  <si>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</si>
  <si>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</si>
  <si>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</si>
  <si>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</si>
  <si>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</si>
  <si>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</si>
  <si>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</si>
  <si>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</si>
  <si>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</si>
  <si>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</si>
  <si>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</si>
  <si>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</si>
  <si>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</si>
  <si>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</si>
  <si>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</si>
  <si>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</si>
  <si>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</si>
  <si>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</si>
  <si>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</si>
  <si>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</si>
  <si>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</si>
  <si>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</si>
  <si>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</si>
  <si>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</si>
  <si>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</si>
  <si>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</si>
  <si>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</si>
  <si>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</si>
  <si>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</si>
  <si>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</si>
  <si>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</si>
  <si>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</si>
  <si>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</si>
  <si>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</si>
  <si>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</si>
  <si>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</si>
  <si>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</si>
  <si>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</si>
  <si>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</si>
  <si>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</si>
  <si>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</si>
  <si>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</si>
  <si>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</si>
  <si>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</si>
  <si>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</si>
  <si>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</si>
  <si>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</si>
  <si>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</si>
  <si>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</si>
  <si>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</si>
  <si>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</si>
  <si>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</si>
  <si>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</si>
  <si>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</si>
  <si>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</si>
  <si>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</si>
  <si>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</si>
  <si>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</si>
  <si>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</si>
  <si>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</si>
  <si>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</si>
  <si>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</si>
  <si>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</si>
  <si>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</si>
  <si>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</si>
  <si>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</si>
  <si>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</si>
  <si>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</si>
  <si>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</si>
  <si>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</si>
  <si>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</si>
  <si>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</si>
  <si>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</si>
  <si>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</si>
  <si>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</si>
  <si>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</si>
  <si>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</si>
  <si>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</si>
  <si>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</si>
  <si>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</si>
  <si>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</si>
  <si>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</si>
  <si>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</si>
  <si>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</si>
  <si>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</si>
  <si>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</si>
  <si>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</si>
  <si>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</si>
  <si>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</si>
  <si>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</si>
  <si>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</si>
  <si>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</si>
  <si>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</si>
  <si>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</si>
  <si>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</si>
  <si>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</si>
  <si>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</si>
  <si>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</si>
  <si>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</si>
  <si>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</si>
  <si>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</si>
  <si>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</si>
  <si>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</si>
  <si>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</si>
  <si>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</si>
  <si>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</si>
  <si>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</si>
  <si>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</si>
  <si>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</si>
  <si>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</si>
  <si>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</si>
  <si>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</si>
  <si>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</si>
  <si>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</si>
  <si>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</si>
  <si>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</si>
  <si>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</si>
  <si>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</si>
  <si>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</si>
  <si>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</si>
  <si>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</si>
  <si>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</si>
  <si>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</si>
  <si>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</si>
  <si>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</si>
  <si>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</si>
  <si>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</si>
  <si>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</si>
  <si>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</si>
  <si>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</si>
  <si>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</si>
  <si>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</si>
  <si>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</si>
  <si>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</si>
  <si>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</si>
  <si>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</si>
  <si>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</si>
  <si>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</si>
  <si>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</si>
  <si>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</si>
  <si>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</si>
  <si>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</si>
  <si>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</si>
  <si>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</si>
  <si>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</si>
  <si>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</si>
  <si>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</si>
  <si>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</si>
  <si>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</si>
  <si>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</si>
  <si>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</si>
  <si>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</si>
  <si>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</si>
  <si>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</si>
  <si>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</si>
  <si>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</si>
  <si>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</si>
  <si>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</si>
  <si>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</si>
  <si>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</si>
  <si>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</si>
  <si>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</si>
  <si>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</si>
  <si>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</si>
  <si>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</si>
  <si>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</si>
  <si>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</si>
  <si>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</si>
  <si>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</si>
  <si>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</si>
  <si>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</si>
  <si>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</si>
  <si>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</si>
  <si>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</si>
  <si>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</si>
  <si>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</si>
  <si>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</si>
  <si>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</si>
  <si>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</si>
  <si>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</si>
  <si>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</si>
  <si>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</si>
  <si>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</si>
  <si>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</si>
  <si>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</si>
  <si>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</si>
  <si>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</si>
  <si>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</si>
  <si>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</si>
  <si>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</si>
  <si>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</si>
  <si>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</si>
  <si>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</si>
  <si>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</si>
  <si>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</si>
  <si>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</si>
  <si>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</si>
  <si>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</si>
  <si>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</si>
  <si>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</si>
  <si>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</si>
  <si>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</si>
  <si>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</si>
  <si>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</si>
  <si>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</si>
  <si>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</si>
  <si>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</si>
  <si>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</si>
  <si>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</si>
  <si>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</si>
  <si>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</si>
  <si>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</si>
  <si>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</si>
  <si>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</si>
  <si>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</si>
  <si>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</si>
  <si>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</si>
  <si>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</si>
  <si>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</si>
  <si>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</si>
  <si>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</si>
  <si>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</si>
  <si>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</si>
  <si>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</si>
  <si>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</si>
  <si>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</si>
  <si>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</si>
  <si>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</si>
  <si>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</si>
  <si>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</si>
  <si>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</si>
  <si>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</si>
  <si>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</si>
  <si>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</si>
  <si>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</si>
  <si>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</si>
  <si>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</si>
  <si>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</si>
  <si>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</si>
  <si>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</si>
  <si>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</si>
  <si>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</si>
  <si>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</si>
  <si>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</si>
  <si>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</si>
  <si>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</si>
  <si>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</si>
  <si>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</si>
  <si>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</si>
  <si>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</si>
  <si>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</si>
  <si>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</si>
  <si>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</si>
  <si>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</si>
  <si>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</si>
  <si>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</si>
  <si>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</si>
  <si>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</si>
  <si>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</si>
  <si>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</si>
  <si>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</si>
  <si>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</si>
  <si>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</si>
  <si>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</si>
  <si>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</si>
  <si>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</si>
  <si>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</si>
  <si>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</si>
  <si>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</si>
  <si>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</si>
  <si>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</si>
  <si>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</si>
  <si>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</si>
  <si>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</si>
  <si>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</si>
  <si>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</si>
  <si>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</si>
  <si>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</si>
  <si>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</si>
  <si>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</si>
  <si>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</si>
  <si>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</si>
  <si>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</si>
  <si>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</si>
  <si>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</si>
  <si>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</si>
  <si>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</si>
  <si>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</si>
  <si>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</si>
  <si>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</si>
  <si>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</si>
  <si>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</si>
  <si>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</si>
  <si>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</si>
  <si>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</si>
  <si>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</si>
  <si>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</si>
  <si>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</si>
  <si>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</si>
  <si>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</si>
  <si>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</si>
  <si>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</si>
  <si>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</si>
  <si>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</si>
  <si>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</si>
  <si>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</si>
  <si>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</si>
  <si>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</si>
  <si>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</si>
  <si>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</si>
  <si>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</si>
  <si>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</si>
  <si>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</si>
  <si>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</si>
  <si>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</si>
  <si>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</si>
  <si>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</si>
  <si>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</si>
  <si>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</si>
  <si>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</si>
  <si>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</si>
  <si>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</si>
  <si>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</si>
  <si>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</si>
  <si>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</si>
  <si>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</si>
  <si>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</si>
  <si>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</si>
  <si>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</si>
  <si>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</si>
  <si>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</si>
  <si>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</si>
  <si>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</si>
  <si>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</si>
  <si>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</si>
  <si>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</si>
  <si>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</si>
  <si>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</si>
  <si>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</si>
  <si>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</si>
  <si>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</si>
  <si>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</si>
  <si>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</si>
  <si>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</si>
  <si>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</si>
  <si>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</si>
  <si>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</si>
  <si>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</si>
  <si>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</si>
  <si>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</si>
  <si>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</si>
  <si>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</si>
  <si>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</si>
  <si>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</si>
  <si>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</si>
  <si>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</si>
  <si>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</si>
  <si>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</si>
  <si>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</si>
  <si>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</si>
  <si>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</si>
  <si>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</si>
  <si>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</si>
  <si>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</si>
  <si>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</si>
  <si>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</si>
  <si>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</si>
  <si>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</si>
  <si>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</si>
  <si>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</si>
  <si>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</si>
  <si>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</si>
  <si>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</si>
  <si>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</si>
  <si>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</si>
  <si>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</si>
  <si>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</si>
  <si>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</si>
  <si>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</si>
  <si>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</si>
  <si>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</si>
  <si>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</si>
  <si>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</si>
  <si>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</si>
  <si>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</si>
  <si>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</si>
  <si>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</si>
  <si>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</si>
  <si>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</si>
  <si>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</si>
  <si>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</si>
  <si>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</si>
  <si>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</si>
  <si>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</si>
  <si>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</si>
  <si>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</si>
  <si>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</si>
  <si>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</si>
  <si>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</si>
  <si>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</si>
  <si>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</si>
  <si>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</si>
  <si>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</si>
  <si>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</si>
  <si>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</si>
  <si>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</si>
  <si>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</si>
  <si>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</si>
  <si>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</si>
  <si>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</si>
  <si>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</si>
  <si>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</si>
  <si>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</si>
  <si>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</si>
  <si>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</si>
  <si>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</si>
  <si>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</si>
  <si>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</si>
  <si>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</si>
  <si>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</si>
  <si>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</si>
  <si>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</si>
  <si>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</si>
  <si>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</si>
  <si>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</si>
  <si>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</si>
  <si>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</si>
  <si>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</si>
  <si>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</si>
  <si>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</si>
  <si>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</si>
  <si>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</si>
  <si>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</si>
  <si>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</si>
  <si>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</si>
  <si>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</si>
  <si>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</si>
  <si>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</si>
  <si>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</si>
  <si>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</si>
  <si>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</si>
  <si>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</si>
  <si>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</si>
  <si>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</si>
  <si>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</si>
  <si>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</si>
  <si>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</si>
  <si>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</si>
  <si>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</si>
  <si>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</si>
  <si>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</si>
  <si>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</si>
  <si>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</si>
  <si>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</si>
  <si>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</si>
  <si>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</si>
  <si>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</si>
  <si>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</si>
  <si>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</si>
  <si>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</si>
  <si>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</si>
  <si>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</si>
  <si>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</si>
  <si>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</si>
  <si>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</si>
  <si>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</si>
  <si>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</si>
  <si>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</si>
  <si>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</si>
  <si>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</si>
  <si>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</si>
  <si>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</si>
  <si>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</si>
  <si>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</si>
  <si>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</si>
  <si>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</si>
  <si>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</si>
  <si>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</si>
  <si>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</si>
  <si>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</si>
  <si>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</si>
  <si>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</si>
  <si>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</si>
  <si>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</si>
  <si>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</si>
  <si>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</si>
  <si>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</si>
  <si>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</si>
  <si>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</si>
  <si>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</si>
  <si>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</si>
  <si>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</si>
  <si>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</si>
  <si>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</si>
  <si>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</si>
  <si>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</si>
  <si>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</si>
  <si>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</si>
  <si>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</si>
  <si>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</si>
  <si>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</si>
  <si>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</si>
  <si>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</si>
  <si>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</si>
  <si>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</si>
  <si>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</si>
  <si>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</si>
  <si>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</si>
  <si>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</si>
  <si>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</si>
  <si>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</si>
  <si>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</si>
  <si>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</si>
  <si>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</si>
  <si>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</si>
  <si>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</si>
  <si>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</si>
  <si>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</si>
  <si>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</si>
  <si>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</si>
  <si>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</si>
  <si>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</si>
  <si>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</si>
  <si>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</si>
  <si>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</si>
  <si>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</si>
  <si>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</si>
  <si>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</si>
  <si>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</si>
  <si>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</si>
  <si>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</si>
  <si>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</si>
  <si>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</si>
  <si>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</si>
  <si>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</si>
  <si>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</si>
  <si>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</si>
  <si>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</si>
  <si>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</si>
  <si>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</si>
  <si>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</si>
  <si>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</si>
  <si>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</si>
  <si>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</si>
  <si>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</si>
  <si>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</si>
  <si>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</si>
  <si>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</si>
  <si>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</si>
  <si>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</si>
  <si>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</si>
  <si>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</si>
  <si>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</si>
  <si>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</si>
  <si>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</si>
  <si>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</si>
  <si>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</si>
  <si>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</si>
  <si>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</si>
  <si>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</si>
  <si>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</si>
  <si>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</si>
  <si>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</si>
  <si>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</si>
  <si>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</si>
  <si>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</si>
  <si>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</si>
  <si>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</si>
  <si>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</si>
  <si>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</si>
  <si>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</si>
  <si>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</si>
  <si>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</si>
  <si>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</si>
  <si>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</si>
  <si>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</si>
  <si>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</si>
  <si>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</si>
  <si>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</si>
  <si>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</si>
  <si>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</si>
  <si>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</si>
  <si>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</si>
  <si>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</si>
  <si>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</si>
  <si>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</si>
  <si>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</si>
  <si>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</si>
  <si>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</si>
  <si>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</si>
  <si>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</si>
  <si>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</si>
  <si>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</si>
  <si>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</si>
  <si>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</si>
  <si>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</si>
  <si>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</si>
  <si>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</si>
  <si>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</si>
  <si>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</si>
  <si>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</si>
  <si>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</si>
  <si>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</si>
  <si>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</si>
  <si>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</si>
  <si>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</si>
  <si>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</si>
  <si>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</si>
  <si>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</si>
  <si>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</si>
  <si>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</si>
  <si>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</si>
  <si>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</si>
  <si>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</si>
  <si>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</si>
  <si>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</si>
  <si>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</si>
  <si>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</si>
  <si>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</si>
  <si>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</si>
  <si>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</si>
  <si>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</si>
  <si>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</si>
  <si>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</si>
  <si>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</si>
  <si>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</si>
  <si>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</si>
  <si>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</si>
  <si>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</si>
  <si>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</si>
  <si>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</si>
  <si>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</si>
  <si>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</si>
  <si>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</si>
  <si>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</si>
  <si>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</si>
  <si>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</si>
  <si>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</si>
  <si>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</si>
  <si>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</si>
  <si>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</si>
  <si>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</si>
  <si>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</si>
  <si>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</si>
  <si>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</si>
  <si>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</si>
  <si>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</si>
  <si>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</si>
  <si>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</si>
  <si>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</si>
  <si>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</si>
  <si>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</si>
  <si>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</si>
  <si>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</si>
  <si>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</si>
  <si>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</si>
  <si>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</si>
  <si>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</si>
  <si>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</si>
  <si>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</si>
  <si>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</si>
  <si>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</si>
  <si>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</si>
  <si>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</si>
  <si>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</si>
  <si>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</si>
  <si>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</si>
  <si>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</si>
  <si>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</si>
  <si>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</si>
  <si>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</si>
  <si>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</si>
  <si>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</si>
  <si>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</si>
  <si>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</si>
  <si>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</si>
  <si>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</si>
  <si>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</si>
  <si>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</si>
  <si>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</si>
  <si>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</si>
  <si>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</si>
  <si>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</si>
  <si>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</si>
  <si>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</si>
  <si>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</si>
  <si>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</si>
  <si>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</si>
  <si>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</si>
  <si>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</si>
  <si>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</si>
  <si>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</si>
  <si>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</si>
  <si>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</si>
  <si>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</si>
  <si>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</si>
  <si>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</si>
  <si>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</si>
  <si>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</si>
  <si>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</si>
  <si>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</si>
  <si>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</si>
  <si>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</si>
  <si>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</si>
  <si>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</si>
  <si>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</si>
  <si>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</si>
  <si>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</si>
  <si>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</si>
  <si>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</si>
  <si>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</si>
  <si>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</si>
  <si>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</si>
  <si>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</si>
  <si>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</si>
  <si>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</si>
  <si>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</si>
  <si>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</si>
  <si>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</si>
  <si>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</si>
  <si>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</si>
  <si>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</si>
  <si>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</si>
  <si>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</si>
  <si>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</si>
  <si>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</si>
  <si>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</si>
  <si>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</si>
  <si>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</si>
  <si>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</si>
  <si>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</si>
  <si>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</si>
  <si>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</si>
  <si>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</si>
  <si>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</si>
  <si>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</si>
  <si>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</si>
  <si>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</si>
  <si>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</si>
  <si>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</si>
  <si>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</si>
  <si>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</si>
  <si>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</si>
  <si>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</si>
  <si>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</si>
  <si>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</si>
  <si>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</si>
  <si>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</si>
  <si>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</si>
  <si>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</si>
  <si>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</si>
  <si>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</si>
  <si>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</si>
  <si>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</si>
  <si>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</si>
  <si>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</si>
  <si>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</si>
  <si>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</si>
  <si>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</si>
  <si>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</si>
  <si>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</si>
  <si>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</si>
  <si>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</si>
  <si>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</si>
  <si>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</si>
  <si>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</si>
  <si>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</si>
  <si>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</si>
  <si>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</si>
  <si>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</si>
  <si>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</si>
  <si>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</si>
  <si>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</si>
  <si>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</si>
  <si>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</si>
  <si>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</si>
  <si>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</si>
  <si>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</si>
  <si>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</si>
  <si>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</si>
  <si>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</si>
  <si>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</si>
  <si>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</si>
  <si>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</si>
  <si>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</si>
  <si>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</si>
  <si>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</si>
  <si>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</si>
  <si>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</si>
  <si>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</si>
  <si>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</si>
  <si>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</si>
  <si>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</si>
  <si>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</si>
  <si>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</si>
  <si>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</si>
  <si>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</si>
  <si>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</si>
  <si>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</si>
  <si>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</si>
  <si>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</si>
  <si>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</si>
  <si>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</si>
  <si>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</si>
  <si>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</si>
  <si>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</si>
  <si>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</si>
  <si>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</si>
  <si>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</si>
  <si>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</si>
  <si>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</si>
  <si>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</si>
  <si>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</si>
  <si>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</si>
  <si>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</si>
  <si>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</si>
  <si>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</si>
  <si>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</si>
  <si>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</si>
  <si>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</si>
  <si>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</si>
  <si>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</si>
  <si>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</si>
  <si>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</si>
  <si>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</si>
  <si>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</si>
  <si>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</si>
  <si>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</si>
  <si>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</si>
  <si>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</si>
  <si>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</si>
  <si>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</si>
  <si>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</si>
  <si>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</si>
  <si>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</si>
  <si>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</si>
  <si>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</si>
  <si>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</si>
  <si>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</si>
  <si>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</si>
  <si>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</si>
  <si>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</si>
  <si>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</si>
  <si>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</si>
  <si>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</si>
  <si>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</si>
  <si>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</si>
  <si>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</si>
  <si>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</si>
  <si>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</si>
  <si>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</si>
  <si>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</si>
  <si>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</si>
  <si>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</si>
  <si>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</si>
  <si>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</si>
  <si>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</si>
  <si>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</si>
  <si>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</si>
  <si>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</si>
  <si>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</si>
  <si>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</si>
  <si>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</si>
  <si>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</si>
  <si>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</si>
  <si>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</si>
  <si>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</si>
  <si>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</si>
  <si>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</si>
  <si>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</si>
  <si>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</si>
  <si>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</si>
  <si>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</si>
  <si>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</si>
  <si>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</si>
  <si>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</si>
  <si>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</si>
  <si>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</si>
  <si>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</si>
  <si>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</si>
  <si>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</si>
  <si>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</si>
  <si>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</si>
  <si>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</si>
  <si>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</si>
  <si>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</si>
  <si>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</si>
  <si>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</si>
  <si>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</si>
  <si>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</si>
  <si>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</si>
  <si>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</si>
  <si>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</si>
  <si>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</si>
  <si>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</si>
  <si>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</si>
  <si>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</si>
  <si>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</si>
  <si>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</si>
  <si>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</si>
  <si>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</si>
  <si>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</si>
  <si>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</si>
  <si>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</si>
  <si>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</si>
  <si>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</si>
  <si>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</si>
  <si>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</si>
  <si>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</si>
  <si>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</si>
  <si>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</si>
  <si>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</si>
  <si>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</si>
  <si>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</si>
  <si>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</si>
  <si>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</si>
  <si>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</si>
  <si>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</si>
  <si>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</si>
  <si>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</si>
  <si>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</si>
  <si>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</si>
  <si>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</si>
  <si>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</si>
  <si>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</si>
  <si>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</si>
  <si>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</si>
  <si>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</si>
  <si>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</si>
  <si>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</si>
  <si>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</si>
  <si>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</si>
  <si>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</si>
  <si>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</si>
  <si>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</si>
  <si>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</si>
  <si>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</si>
  <si>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</si>
  <si>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</si>
  <si>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</si>
  <si>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</si>
  <si>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</si>
  <si>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</si>
  <si>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</si>
  <si>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</si>
  <si>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</si>
  <si>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</si>
  <si>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</si>
  <si>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</si>
  <si>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</si>
  <si>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</si>
  <si>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</si>
  <si>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</si>
  <si>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</si>
  <si>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</si>
  <si>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</si>
  <si>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</si>
  <si>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</si>
  <si>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</si>
  <si>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</si>
  <si>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</si>
  <si>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</si>
  <si>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</si>
  <si>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</si>
  <si>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</si>
  <si>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</si>
  <si>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</si>
  <si>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</si>
  <si>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</si>
  <si>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</si>
  <si>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</si>
  <si>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</si>
  <si>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</si>
  <si>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</si>
  <si>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</si>
  <si>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</si>
  <si>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</si>
  <si>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</si>
  <si>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</si>
  <si>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</si>
  <si>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</si>
  <si>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</si>
  <si>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</si>
  <si>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</si>
  <si>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</si>
  <si>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</si>
  <si>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</si>
  <si>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</si>
  <si>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</si>
  <si>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</si>
  <si>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</si>
  <si>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</si>
  <si>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</si>
  <si>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</si>
  <si>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</si>
  <si>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</si>
  <si>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</si>
  <si>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</si>
  <si>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</si>
  <si>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</si>
  <si>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</si>
  <si>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</si>
  <si>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</si>
  <si>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</si>
  <si>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</si>
  <si>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</si>
  <si>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</si>
  <si>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</si>
  <si>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</si>
  <si>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</si>
  <si>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</si>
  <si>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</si>
  <si>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</si>
  <si>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</si>
  <si>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</si>
  <si>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</si>
  <si>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</si>
  <si>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</si>
  <si>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</si>
  <si>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</si>
  <si>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</si>
  <si>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</si>
  <si>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</si>
  <si>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</si>
  <si>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</si>
  <si>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</si>
  <si>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</si>
  <si>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</si>
  <si>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</si>
  <si>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</si>
  <si>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</si>
  <si>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</si>
  <si>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</si>
  <si>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</si>
  <si>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</si>
  <si>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</si>
  <si>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</si>
  <si>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</si>
  <si>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</si>
  <si>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</si>
  <si>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</si>
  <si>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</si>
  <si>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</si>
  <si>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</si>
  <si>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</si>
  <si>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</si>
  <si>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</si>
  <si>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</si>
  <si>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</si>
  <si>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</si>
  <si>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</si>
  <si>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</si>
  <si>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</si>
  <si>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</si>
  <si>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</si>
  <si>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</si>
  <si>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</si>
  <si>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</si>
  <si>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</si>
  <si>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</si>
  <si>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</si>
  <si>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</si>
  <si>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</si>
  <si>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</si>
  <si>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</si>
  <si>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</si>
  <si>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</si>
  <si>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</si>
  <si>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</si>
  <si>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</si>
  <si>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</si>
  <si>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</si>
  <si>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</si>
  <si>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</si>
  <si>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</si>
  <si>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</si>
  <si>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</si>
  <si>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</si>
  <si>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</si>
  <si>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</si>
  <si>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</si>
  <si>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</si>
  <si>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</si>
  <si>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</si>
  <si>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</si>
  <si>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</si>
  <si>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</si>
  <si>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</si>
  <si>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</si>
  <si>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</si>
  <si>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</si>
  <si>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</si>
  <si>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</si>
  <si>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</si>
  <si>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</si>
  <si>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</si>
  <si>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</si>
  <si>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</si>
  <si>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</si>
  <si>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</si>
  <si>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</si>
  <si>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</si>
  <si>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</si>
  <si>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</si>
  <si>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</si>
  <si>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</si>
  <si>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</si>
  <si>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</si>
  <si>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</si>
  <si>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</si>
  <si>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</si>
  <si>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</si>
  <si>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</si>
  <si>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</si>
  <si>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</si>
  <si>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</si>
  <si>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</si>
  <si>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</si>
  <si>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</si>
  <si>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</si>
  <si>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</si>
  <si>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</si>
  <si>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</si>
  <si>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</si>
  <si>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</si>
  <si>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</si>
  <si>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</si>
  <si>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</si>
  <si>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</si>
  <si>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</si>
  <si>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</si>
  <si>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</si>
  <si>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</si>
  <si>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</si>
  <si>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</si>
  <si>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</si>
  <si>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</si>
  <si>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</si>
  <si>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</si>
  <si>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</si>
  <si>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</si>
  <si>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</si>
  <si>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</si>
  <si>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</si>
  <si>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</si>
  <si>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</si>
  <si>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</si>
  <si>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</si>
  <si>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</si>
  <si>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</si>
  <si>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</si>
  <si>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</si>
  <si>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</si>
  <si>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</si>
  <si>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</si>
  <si>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</si>
  <si>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</si>
  <si>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</si>
  <si>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</si>
  <si>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</si>
  <si>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</si>
  <si>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</si>
  <si>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</si>
  <si>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</si>
  <si>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</si>
  <si>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</si>
  <si>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</si>
  <si>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</si>
  <si>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</si>
  <si>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</si>
  <si>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</si>
  <si>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</si>
  <si>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</si>
  <si>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</si>
  <si>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</si>
  <si>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</si>
  <si>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</si>
  <si>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</si>
  <si>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</si>
  <si>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</si>
  <si>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</si>
  <si>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</si>
  <si>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</si>
  <si>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</si>
  <si>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</si>
  <si>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</si>
  <si>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</si>
  <si>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</si>
  <si>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</si>
  <si>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</si>
  <si>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</si>
  <si>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</si>
  <si>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</si>
  <si>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</si>
  <si>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</si>
  <si>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</si>
  <si>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</si>
  <si>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</si>
  <si>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</si>
  <si>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</si>
  <si>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</si>
  <si>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</si>
  <si>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</si>
  <si>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</si>
  <si>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</si>
  <si>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</si>
  <si>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</si>
  <si>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</si>
  <si>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</si>
  <si>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</si>
  <si>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</si>
  <si>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</si>
  <si>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</si>
  <si>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</si>
  <si>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</si>
  <si>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</si>
  <si>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</si>
  <si>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</si>
  <si>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</si>
  <si>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</si>
  <si>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</si>
  <si>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</si>
  <si>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</si>
  <si>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</si>
  <si>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</si>
  <si>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</si>
  <si>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</si>
  <si>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</si>
  <si>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</si>
  <si>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</si>
  <si>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</si>
  <si>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</si>
  <si>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</si>
  <si>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</si>
  <si>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</si>
  <si>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</si>
  <si>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</si>
  <si>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</si>
  <si>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</si>
  <si>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</si>
  <si>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</si>
  <si>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</si>
  <si>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</si>
  <si>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</si>
  <si>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</si>
  <si>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</si>
  <si>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</si>
  <si>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</si>
  <si>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</si>
  <si>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</si>
  <si>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</si>
  <si>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</si>
  <si>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</si>
  <si>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</si>
  <si>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</si>
  <si>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</si>
  <si>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</si>
  <si>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</si>
  <si>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</si>
  <si>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</si>
  <si>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</si>
  <si>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</si>
  <si>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</si>
  <si>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</si>
  <si>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</si>
  <si>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</si>
  <si>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</si>
  <si>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</si>
  <si>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</si>
  <si>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</si>
  <si>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</si>
  <si>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</si>
  <si>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</si>
  <si>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</si>
  <si>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</si>
  <si>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</si>
  <si>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</si>
  <si>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</si>
  <si>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</si>
  <si>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</si>
  <si>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</si>
  <si>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</si>
  <si>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</si>
  <si>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</si>
  <si>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</si>
  <si>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</si>
  <si>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</si>
  <si>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</si>
  <si>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</si>
  <si>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</si>
  <si>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</si>
  <si>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</si>
  <si>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</si>
  <si>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</si>
  <si>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</si>
  <si>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</si>
  <si>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</si>
  <si>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</si>
  <si>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</si>
  <si>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</si>
  <si>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</si>
  <si>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</si>
  <si>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</si>
  <si>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</si>
  <si>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</si>
  <si>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</si>
  <si>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</si>
  <si>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</si>
  <si>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</si>
  <si>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</si>
  <si>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</si>
  <si>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</si>
  <si>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</si>
  <si>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</si>
  <si>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</si>
  <si>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</si>
  <si>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</si>
  <si>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</si>
  <si>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</si>
  <si>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</si>
  <si>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</si>
  <si>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</si>
  <si>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</si>
  <si>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</si>
  <si>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</si>
  <si>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</si>
  <si>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</si>
  <si>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</si>
  <si>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</si>
  <si>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</si>
  <si>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</si>
  <si>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</si>
  <si>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</si>
  <si>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</si>
  <si>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</si>
  <si>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</si>
  <si>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</si>
  <si>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</si>
  <si>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</si>
  <si>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</si>
  <si>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</si>
  <si>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</si>
  <si>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</si>
  <si>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</si>
  <si>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</si>
  <si>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</si>
  <si>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</si>
  <si>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</si>
  <si>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</si>
  <si>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</si>
  <si>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</si>
  <si>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</si>
  <si>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</si>
  <si>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</si>
  <si>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</si>
  <si>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</si>
  <si>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</si>
  <si>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</si>
  <si>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</si>
  <si>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</si>
  <si>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</si>
  <si>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</si>
  <si>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</si>
  <si>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</si>
  <si>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</si>
  <si>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</si>
  <si>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</si>
  <si>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</si>
  <si>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</si>
  <si>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</si>
  <si>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</si>
  <si>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</si>
  <si>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</si>
  <si>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</si>
  <si>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</si>
  <si>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</si>
  <si>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</si>
  <si>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</si>
  <si>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</si>
  <si>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</si>
  <si>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</si>
  <si>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</si>
  <si>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</si>
  <si>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</si>
  <si>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</si>
  <si>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</si>
  <si>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</si>
  <si>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</si>
  <si>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</si>
  <si>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</si>
  <si>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</si>
  <si>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</si>
  <si>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</si>
  <si>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</si>
  <si>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</si>
  <si>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</si>
  <si>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</si>
  <si>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</si>
  <si>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</si>
  <si>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</si>
  <si>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</si>
  <si>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</si>
  <si>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</si>
  <si>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</si>
  <si>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</si>
  <si>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</si>
  <si>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</si>
  <si>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</si>
  <si>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</si>
  <si>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</si>
  <si>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</si>
  <si>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</si>
  <si>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</si>
  <si>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</si>
  <si>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</si>
  <si>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</si>
  <si>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</si>
  <si>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</si>
  <si>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</si>
  <si>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</si>
  <si>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</si>
  <si>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</si>
  <si>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</si>
  <si>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</si>
  <si>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</si>
  <si>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</si>
  <si>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</si>
  <si>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</si>
  <si>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</si>
  <si>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</si>
  <si>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</si>
  <si>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</si>
  <si>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</si>
  <si>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</si>
  <si>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</si>
  <si>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</si>
  <si>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</si>
  <si>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</si>
  <si>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</si>
  <si>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</si>
  <si>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</si>
  <si>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</si>
  <si>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</si>
  <si>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</si>
  <si>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</si>
  <si>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</si>
  <si>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</si>
  <si>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</si>
  <si>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</si>
  <si>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</si>
  <si>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</si>
  <si>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</si>
  <si>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</si>
  <si>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</si>
  <si>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</si>
  <si>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</si>
  <si>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</si>
  <si>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</si>
  <si>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</si>
  <si>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</si>
  <si>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</si>
  <si>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</si>
  <si>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</si>
  <si>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</si>
  <si>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</si>
  <si>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</si>
  <si>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</si>
  <si>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</si>
  <si>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</si>
  <si>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</si>
  <si>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</si>
  <si>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</si>
  <si>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</si>
  <si>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</si>
  <si>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</si>
  <si>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</si>
  <si>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</si>
  <si>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</si>
  <si>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</si>
  <si>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</si>
  <si>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</si>
  <si>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</si>
  <si>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</si>
  <si>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</si>
  <si>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</si>
  <si>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</si>
  <si>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</si>
  <si>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</si>
  <si>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</si>
  <si>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</si>
  <si>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</si>
  <si>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</si>
  <si>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</si>
  <si>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</si>
  <si>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</si>
  <si>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</si>
  <si>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</si>
  <si>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</si>
  <si>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</si>
  <si>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</si>
  <si>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</si>
  <si>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</si>
  <si>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</si>
  <si>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</si>
  <si>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</si>
  <si>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</si>
  <si>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</si>
  <si>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</si>
  <si>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</si>
  <si>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</si>
  <si>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</si>
  <si>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</si>
  <si>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</si>
  <si>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</si>
  <si>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</si>
  <si>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</si>
  <si>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</si>
  <si>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</si>
  <si>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</si>
  <si>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</si>
  <si>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</si>
  <si>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</si>
  <si>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</si>
  <si>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</si>
  <si>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</si>
  <si>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</si>
  <si>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</si>
  <si>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</si>
  <si>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</si>
  <si>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</si>
  <si>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</si>
  <si>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</si>
  <si>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</si>
  <si>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</si>
  <si>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</si>
  <si>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</si>
  <si>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</si>
  <si>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</si>
  <si>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</si>
  <si>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</si>
  <si>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</si>
  <si>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</si>
  <si>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</si>
  <si>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</si>
  <si>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</si>
  <si>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</si>
  <si>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</si>
  <si>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</si>
  <si>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</si>
  <si>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</si>
  <si>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</si>
  <si>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</si>
  <si>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</si>
  <si>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</si>
  <si>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</si>
  <si>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</si>
  <si>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</si>
  <si>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</si>
  <si>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</si>
  <si>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</si>
  <si>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</si>
  <si>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</si>
  <si>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</si>
  <si>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</si>
  <si>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</si>
  <si>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</si>
  <si>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</si>
  <si>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</si>
  <si>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</si>
  <si>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</si>
  <si>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</si>
  <si>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</si>
  <si>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</si>
  <si>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</si>
  <si>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</si>
  <si>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</si>
  <si>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</si>
  <si>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</si>
  <si>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</si>
  <si>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</si>
  <si>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</si>
  <si>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</si>
  <si>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</si>
  <si>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</si>
  <si>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</si>
  <si>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</si>
  <si>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</si>
  <si>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</si>
  <si>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</si>
  <si>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</si>
  <si>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</si>
  <si>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</si>
  <si>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</si>
  <si>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</si>
  <si>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</si>
  <si>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</si>
  <si>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</si>
  <si>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</si>
  <si>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</si>
  <si>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</si>
  <si>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</si>
  <si>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</si>
  <si>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</si>
  <si>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</si>
  <si>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</si>
  <si>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</si>
  <si>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</si>
  <si>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</si>
  <si>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</si>
  <si>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</si>
  <si>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</si>
  <si>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</si>
  <si>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</si>
  <si>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</si>
  <si>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</si>
  <si>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</si>
  <si>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</si>
  <si>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</si>
  <si>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</si>
  <si>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</si>
  <si>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</si>
  <si>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</si>
  <si>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</si>
  <si>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</si>
  <si>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</si>
  <si>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</si>
  <si>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</si>
  <si>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</si>
  <si>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</si>
  <si>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</si>
  <si>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</si>
  <si>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</si>
  <si>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</si>
  <si>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</si>
  <si>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</si>
  <si>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</si>
  <si>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</si>
  <si>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</si>
  <si>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</si>
  <si>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</si>
  <si>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</si>
  <si>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</si>
  <si>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</si>
  <si>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</si>
  <si>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</si>
  <si>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</si>
  <si>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</si>
  <si>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</si>
  <si>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</si>
  <si>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</si>
  <si>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</si>
  <si>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</si>
  <si>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</si>
  <si>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</si>
  <si>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</si>
  <si>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</si>
  <si>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</si>
  <si>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</si>
  <si>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</si>
  <si>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</si>
  <si>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</si>
  <si>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</si>
  <si>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</si>
  <si>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</si>
  <si>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</si>
  <si>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</si>
  <si>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</si>
  <si>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</si>
  <si>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</si>
  <si>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</si>
  <si>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</si>
  <si>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</si>
  <si>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</si>
  <si>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</si>
  <si>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</si>
  <si>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</si>
  <si>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</si>
  <si>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</si>
  <si>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</si>
  <si>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</si>
  <si>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</si>
  <si>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</si>
  <si>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</si>
  <si>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</si>
  <si>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</si>
  <si>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</si>
  <si>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</si>
  <si>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</si>
  <si>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</si>
  <si>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</si>
  <si>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</si>
  <si>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</si>
  <si>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</si>
  <si>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</si>
  <si>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</si>
  <si>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</si>
  <si>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</si>
  <si>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</si>
  <si>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</si>
  <si>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</si>
  <si>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</si>
  <si>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</si>
  <si>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</si>
  <si>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</si>
  <si>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</si>
  <si>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</si>
  <si>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</si>
  <si>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</si>
  <si>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</si>
  <si>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</si>
  <si>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</si>
  <si>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</si>
  <si>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</si>
  <si>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</si>
  <si>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</si>
  <si>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</si>
  <si>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</si>
  <si>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</si>
  <si>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</si>
  <si>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</si>
  <si>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</si>
  <si>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</si>
  <si>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</si>
  <si>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</si>
  <si>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</si>
  <si>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</si>
  <si>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</si>
  <si>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</si>
  <si>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</si>
  <si>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</si>
  <si>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</si>
  <si>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</si>
  <si>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</si>
  <si>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</si>
  <si>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</si>
  <si>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</si>
  <si>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</si>
  <si>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</si>
  <si>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</si>
  <si>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</si>
  <si>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</si>
  <si>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</si>
  <si>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</si>
  <si>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</si>
  <si>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</si>
  <si>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</si>
  <si>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</si>
  <si>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</si>
  <si>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</si>
  <si>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</si>
  <si>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</si>
  <si>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</si>
  <si>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</si>
  <si>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</si>
  <si>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</si>
  <si>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</si>
  <si>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</si>
  <si>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</si>
  <si>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</si>
  <si>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</si>
  <si>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</si>
  <si>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</si>
  <si>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</si>
  <si>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</si>
  <si>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</si>
  <si>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</si>
  <si>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</si>
  <si>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</si>
  <si>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</si>
  <si>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</si>
  <si>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</si>
  <si>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</si>
  <si>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</si>
  <si>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</si>
  <si>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</si>
  <si>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</si>
  <si>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</si>
  <si>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</si>
  <si>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</si>
  <si>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</si>
  <si>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</si>
  <si>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</si>
  <si>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</si>
  <si>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</si>
  <si>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</si>
  <si>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</si>
  <si>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</si>
  <si>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</si>
  <si>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</si>
  <si>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</si>
  <si>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</si>
  <si>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</si>
  <si>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</si>
  <si>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</si>
  <si>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</si>
  <si>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</si>
  <si>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</si>
  <si>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</si>
  <si>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</si>
  <si>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</si>
  <si>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</si>
  <si>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</si>
  <si>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</si>
  <si>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</si>
  <si>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</si>
  <si>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</si>
  <si>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</si>
  <si>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</si>
  <si>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</si>
  <si>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</si>
  <si>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</si>
  <si>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</si>
  <si>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</si>
  <si>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</si>
  <si>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</si>
  <si>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</si>
  <si>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</si>
  <si>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</si>
  <si>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</si>
  <si>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</si>
  <si>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</si>
  <si>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</si>
  <si>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</si>
  <si>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</si>
  <si>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</si>
  <si>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</si>
  <si>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</si>
  <si>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</si>
  <si>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</si>
  <si>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</si>
  <si>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</si>
  <si>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</si>
  <si>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</si>
  <si>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</si>
  <si>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</si>
  <si>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</si>
  <si>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</si>
  <si>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</si>
  <si>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</si>
  <si>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</si>
  <si>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</si>
  <si>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</si>
  <si>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</si>
  <si>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</si>
  <si>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</si>
  <si>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</si>
  <si>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</si>
  <si>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</si>
  <si>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</si>
  <si>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</si>
  <si>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</si>
  <si>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</si>
  <si>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</si>
  <si>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</si>
  <si>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</si>
  <si>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</si>
  <si>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</si>
  <si>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</si>
  <si>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</si>
  <si>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</si>
  <si>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</si>
  <si>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</si>
  <si>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</si>
  <si>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</si>
  <si>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</si>
  <si>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</si>
  <si>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</si>
  <si>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</si>
  <si>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</si>
  <si>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</si>
  <si>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</si>
  <si>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</si>
  <si>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</si>
  <si>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</si>
  <si>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</si>
  <si>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</si>
  <si>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</si>
  <si>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</si>
  <si>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</si>
  <si>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</si>
  <si>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</si>
  <si>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</si>
  <si>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</si>
  <si>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</si>
  <si>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</si>
  <si>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</si>
  <si>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</si>
  <si>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</si>
  <si>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</si>
  <si>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</si>
  <si>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</si>
  <si>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</si>
  <si>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</si>
  <si>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</si>
  <si>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</si>
  <si>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</si>
  <si>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</si>
  <si>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</si>
  <si>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</si>
  <si>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</si>
  <si>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</si>
  <si>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</si>
  <si>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</si>
  <si>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</si>
  <si>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</si>
  <si>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</si>
  <si>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</si>
  <si>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</si>
  <si>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</si>
  <si>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</si>
  <si>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</si>
  <si>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</si>
  <si>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</si>
  <si>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</si>
  <si>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</si>
  <si>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</si>
  <si>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</si>
  <si>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</si>
  <si>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</si>
  <si>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</si>
  <si>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</si>
  <si>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</si>
  <si>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</si>
  <si>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</si>
  <si>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</si>
  <si>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</si>
  <si>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</si>
  <si>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</si>
  <si>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</si>
  <si>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</si>
  <si>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</si>
  <si>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</si>
  <si>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</si>
  <si>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</si>
  <si>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</si>
  <si>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</si>
  <si>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</si>
  <si>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</si>
  <si>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</si>
  <si>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</si>
  <si>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</si>
  <si>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</si>
  <si>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</si>
  <si>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</si>
  <si>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</si>
  <si>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</si>
  <si>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</si>
  <si>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</si>
  <si>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</si>
  <si>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</si>
  <si>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</si>
  <si>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</si>
  <si>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</si>
  <si>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</si>
  <si>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</si>
  <si>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</si>
  <si>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</si>
  <si>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</si>
  <si>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</si>
  <si>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</si>
  <si>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</si>
  <si>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</si>
  <si>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</si>
  <si>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</si>
  <si>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</si>
  <si>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</si>
  <si>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</si>
  <si>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</si>
  <si>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</si>
  <si>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</si>
  <si>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</si>
  <si>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</si>
  <si>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</si>
  <si>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</si>
  <si>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</si>
  <si>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</si>
  <si>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</si>
  <si>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</si>
  <si>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</si>
  <si>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</si>
  <si>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</si>
  <si>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</si>
  <si>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</si>
  <si>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</si>
  <si>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</si>
  <si>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</si>
  <si>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</si>
  <si>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</si>
  <si>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</si>
  <si>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</si>
  <si>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</si>
  <si>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</si>
  <si>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</si>
  <si>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</si>
  <si>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</si>
  <si>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</si>
  <si>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</si>
  <si>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</si>
  <si>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</si>
  <si>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</si>
  <si>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</si>
  <si>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</si>
  <si>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</si>
  <si>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</si>
  <si>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</si>
  <si>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</si>
  <si>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</si>
  <si>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</si>
  <si>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</si>
  <si>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</si>
  <si>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</si>
  <si>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</si>
  <si>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</si>
  <si>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</si>
  <si>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</si>
  <si>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</si>
  <si>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</si>
  <si>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</si>
  <si>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</si>
  <si>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</si>
  <si>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</si>
  <si>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</si>
  <si>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</si>
  <si>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</si>
  <si>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</si>
  <si>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</si>
  <si>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</si>
  <si>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</si>
  <si>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</si>
  <si>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</si>
  <si>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</si>
  <si>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</si>
  <si>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</si>
  <si>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</si>
  <si>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</si>
  <si>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</si>
  <si>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</si>
  <si>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</si>
  <si>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</si>
  <si>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</si>
  <si>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</si>
  <si>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</si>
  <si>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</si>
  <si>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</si>
  <si>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</si>
  <si>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</si>
  <si>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</si>
  <si>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</si>
  <si>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</si>
  <si>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</si>
  <si>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</si>
  <si>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</si>
  <si>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</si>
  <si>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</si>
  <si>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</si>
  <si>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</si>
  <si>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</si>
  <si>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</si>
  <si>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</si>
  <si>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</si>
  <si>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</si>
  <si>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</si>
  <si>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</si>
  <si>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</si>
  <si>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</si>
  <si>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</si>
  <si>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</si>
  <si>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</si>
  <si>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</si>
  <si>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</si>
  <si>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</si>
  <si>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</si>
  <si>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</si>
  <si>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</si>
  <si>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</si>
  <si>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</si>
  <si>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</si>
  <si>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</si>
  <si>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</si>
  <si>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</si>
  <si>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</si>
  <si>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</si>
  <si>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</si>
  <si>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</si>
  <si>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</si>
  <si>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</si>
  <si>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</si>
  <si>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</si>
  <si>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</si>
  <si>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</si>
  <si>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</si>
  <si>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</si>
  <si>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</si>
  <si>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</si>
  <si>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</si>
  <si>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</si>
  <si>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</si>
  <si>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</si>
  <si>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</si>
  <si>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</si>
  <si>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</si>
  <si>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</si>
  <si>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</si>
  <si>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</si>
  <si>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</si>
  <si>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</si>
  <si>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</si>
  <si>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</si>
  <si>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</si>
  <si>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</si>
  <si>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</si>
  <si>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</si>
  <si>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</si>
  <si>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</si>
  <si>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</si>
  <si>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</si>
  <si>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</si>
  <si>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</si>
  <si>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</si>
  <si>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</si>
  <si>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</si>
  <si>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</si>
  <si>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</si>
  <si>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</si>
  <si>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</si>
  <si>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</si>
  <si>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</si>
  <si>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</si>
  <si>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</si>
  <si>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</si>
  <si>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</si>
  <si>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</si>
  <si>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</si>
  <si>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</si>
  <si>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</si>
  <si>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</si>
  <si>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</si>
  <si>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</si>
  <si>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</si>
  <si>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</si>
  <si>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</si>
  <si>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</si>
  <si>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</si>
  <si>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</si>
  <si>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</si>
  <si>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</si>
  <si>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</si>
  <si>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</si>
  <si>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</si>
  <si>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</si>
  <si>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</si>
  <si>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</si>
  <si>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</si>
  <si>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</si>
  <si>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</si>
  <si>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</si>
  <si>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</si>
  <si>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</si>
  <si>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</si>
  <si>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</si>
  <si>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</si>
  <si>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</si>
  <si>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</si>
  <si>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</si>
  <si>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</si>
  <si>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</si>
  <si>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</si>
  <si>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</si>
  <si>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</si>
  <si>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</si>
  <si>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</si>
  <si>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</si>
  <si>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</si>
  <si>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</si>
  <si>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</si>
  <si>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</si>
  <si>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</si>
  <si>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</si>
  <si>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</si>
  <si>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</si>
  <si>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</si>
  <si>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</si>
  <si>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</si>
  <si>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</si>
  <si>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</si>
  <si>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</si>
  <si>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</si>
  <si>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</si>
  <si>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</si>
  <si>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</si>
  <si>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</si>
  <si>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</si>
  <si>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</si>
  <si>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</si>
  <si>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</si>
  <si>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</si>
  <si>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</si>
  <si>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</si>
  <si>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</si>
  <si>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</si>
  <si>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</si>
  <si>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</si>
  <si>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</si>
  <si>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</si>
  <si>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</si>
  <si>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</si>
  <si>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</si>
  <si>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</si>
  <si>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</si>
  <si>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</si>
  <si>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</si>
  <si>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</si>
  <si>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</si>
  <si>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</si>
  <si>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</si>
  <si>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</si>
  <si>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</si>
  <si>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</si>
  <si>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</si>
  <si>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</si>
  <si>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</si>
  <si>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</si>
  <si>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</si>
  <si>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</si>
  <si>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</si>
  <si>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</si>
  <si>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</si>
  <si>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</si>
  <si>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</si>
  <si>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</si>
  <si>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</si>
  <si>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</si>
  <si>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</si>
  <si>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</si>
  <si>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</si>
  <si>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</si>
  <si>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</si>
  <si>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</si>
  <si>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</si>
  <si>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</si>
  <si>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</si>
  <si>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</si>
  <si>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</si>
  <si>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</si>
  <si>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</si>
  <si>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</si>
  <si>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</si>
  <si>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</si>
  <si>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</si>
  <si>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</si>
  <si>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</si>
  <si>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</si>
  <si>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</si>
  <si>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</si>
  <si>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</si>
  <si>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</si>
  <si>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</si>
  <si>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</si>
  <si>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</si>
  <si>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</si>
  <si>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</si>
  <si>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</si>
  <si>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</si>
  <si>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</si>
  <si>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</si>
  <si>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</si>
  <si>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</si>
  <si>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</si>
  <si>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</si>
  <si>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</si>
  <si>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</si>
  <si>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</si>
  <si>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</si>
  <si>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</si>
  <si>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</si>
  <si>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</si>
  <si>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</si>
  <si>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</si>
  <si>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</si>
  <si>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</si>
  <si>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</si>
  <si>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</si>
  <si>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</si>
  <si>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</si>
  <si>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</si>
  <si>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</si>
  <si>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</si>
  <si>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</si>
  <si>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</si>
  <si>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</si>
  <si>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</si>
  <si>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</si>
  <si>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</si>
  <si>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</si>
  <si>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</si>
  <si>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</si>
  <si>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</si>
  <si>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</si>
  <si>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</si>
  <si>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</si>
  <si>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</si>
  <si>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</si>
  <si>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</si>
  <si>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</si>
  <si>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</si>
  <si>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</si>
  <si>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</si>
  <si>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</si>
  <si>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</si>
  <si>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</si>
  <si>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</si>
  <si>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</si>
  <si>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</si>
  <si>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</si>
  <si>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</si>
  <si>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</si>
  <si>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</si>
  <si>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</si>
  <si>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</si>
  <si>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</si>
  <si>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</si>
  <si>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</si>
  <si>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</si>
  <si>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</si>
  <si>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</si>
  <si>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</si>
  <si>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</si>
  <si>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</si>
  <si>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</si>
  <si>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</si>
  <si>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</si>
  <si>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</si>
  <si>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</si>
  <si>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</si>
  <si>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</si>
  <si>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</si>
  <si>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</si>
  <si>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</si>
  <si>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</si>
  <si>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</si>
  <si>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</si>
  <si>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</si>
  <si>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</si>
  <si>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</si>
  <si>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</si>
  <si>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</si>
  <si>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</si>
  <si>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</si>
  <si>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</si>
  <si>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</si>
  <si>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</si>
  <si>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</si>
  <si>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</si>
  <si>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</si>
  <si>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</si>
  <si>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</si>
  <si>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</si>
  <si>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</si>
  <si>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</si>
  <si>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</si>
  <si>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</si>
  <si>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</si>
  <si>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</si>
  <si>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</si>
  <si>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</si>
  <si>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</si>
  <si>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</si>
  <si>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</si>
  <si>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</si>
  <si>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</si>
  <si>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</si>
  <si>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</si>
  <si>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</si>
  <si>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</si>
  <si>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</si>
  <si>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</si>
  <si>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</si>
  <si>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</si>
  <si>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</si>
  <si>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</si>
  <si>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</si>
  <si>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</si>
  <si>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</si>
  <si>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</si>
  <si>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</si>
  <si>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</si>
  <si>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</si>
  <si>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</si>
  <si>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</si>
  <si>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</si>
  <si>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</si>
  <si>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</si>
  <si>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</si>
  <si>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</si>
  <si>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</si>
  <si>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</si>
  <si>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</si>
  <si>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</si>
  <si>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</si>
  <si>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</si>
  <si>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</si>
  <si>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</si>
  <si>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</si>
  <si>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</si>
  <si>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</si>
  <si>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</si>
  <si>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</si>
  <si>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</si>
  <si>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</si>
  <si>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</si>
  <si>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</si>
  <si>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</si>
  <si>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</si>
  <si>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</si>
  <si>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</si>
  <si>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</si>
  <si>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</si>
  <si>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</si>
  <si>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</si>
  <si>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</si>
  <si>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</si>
  <si>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</si>
  <si>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</si>
  <si>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</si>
  <si>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</si>
  <si>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</si>
  <si>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</si>
  <si>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</si>
  <si>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</si>
  <si>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</si>
  <si>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</si>
  <si>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</si>
  <si>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</si>
  <si>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</si>
  <si>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</si>
  <si>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</si>
  <si>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</si>
  <si>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</si>
  <si>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</si>
  <si>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</si>
  <si>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</si>
  <si>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</si>
  <si>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</si>
  <si>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</si>
  <si>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</si>
  <si>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</si>
  <si>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</si>
  <si>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</si>
  <si>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</si>
  <si>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</si>
  <si>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</si>
  <si>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</si>
  <si>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</si>
  <si>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</si>
  <si>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</si>
  <si>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</si>
  <si>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</si>
  <si>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</si>
  <si>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</si>
  <si>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</si>
  <si>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</si>
  <si>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</si>
  <si>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</si>
  <si>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</si>
  <si>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</si>
  <si>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</si>
  <si>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</si>
  <si>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</si>
  <si>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</si>
  <si>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</si>
  <si>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</si>
  <si>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</si>
  <si>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</si>
  <si>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</si>
  <si>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</si>
  <si>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</si>
  <si>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</si>
  <si>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</si>
  <si>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</si>
  <si>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</si>
  <si>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</si>
  <si>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</si>
  <si>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</si>
  <si>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</si>
  <si>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</si>
  <si>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</si>
  <si>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</si>
  <si>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</si>
  <si>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</si>
  <si>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</si>
  <si>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</si>
  <si>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</si>
  <si>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</si>
  <si>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</si>
  <si>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</si>
  <si>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</si>
  <si>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</si>
  <si>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</si>
  <si>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</si>
  <si>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</si>
  <si>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</si>
  <si>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</si>
  <si>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</si>
  <si>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</si>
  <si>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</si>
  <si>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</si>
  <si>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</si>
  <si>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</si>
  <si>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</si>
  <si>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</si>
  <si>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</si>
  <si>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</si>
  <si>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</si>
  <si>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</si>
  <si>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</si>
  <si>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</si>
  <si>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</si>
  <si>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</si>
  <si>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</si>
  <si>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</si>
  <si>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</si>
  <si>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</si>
  <si>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</si>
  <si>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</si>
  <si>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</si>
  <si>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</si>
  <si>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</si>
  <si>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</si>
  <si>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</si>
  <si>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</si>
  <si>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</si>
  <si>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</si>
  <si>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</si>
  <si>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</si>
  <si>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</si>
  <si>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</si>
  <si>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</si>
  <si>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</si>
  <si>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</si>
  <si>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</si>
  <si>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</si>
  <si>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</si>
  <si>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</si>
  <si>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</si>
  <si>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</si>
  <si>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</si>
  <si>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</si>
  <si>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</si>
  <si>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</si>
  <si>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</si>
  <si>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</si>
  <si>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</si>
  <si>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</si>
  <si>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</si>
  <si>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</si>
  <si>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</si>
  <si>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</si>
  <si>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</si>
  <si>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</si>
  <si>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</si>
  <si>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</si>
  <si>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</si>
  <si>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</si>
  <si>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</si>
  <si>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</si>
  <si>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</si>
  <si>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</si>
  <si>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</si>
  <si>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</si>
  <si>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</si>
  <si>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</si>
  <si>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</si>
  <si>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</si>
  <si>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</si>
  <si>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</si>
  <si>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</si>
  <si>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</si>
  <si>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</si>
  <si>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</si>
  <si>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</si>
  <si>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</si>
  <si>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</si>
  <si>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</si>
  <si>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</si>
  <si>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</si>
  <si>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</si>
  <si>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</si>
  <si>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</si>
  <si>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</si>
  <si>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</si>
  <si>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</si>
  <si>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</si>
  <si>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</si>
  <si>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</si>
  <si>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</si>
  <si>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</si>
  <si>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</si>
  <si>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</si>
  <si>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</si>
  <si>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</si>
  <si>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</si>
  <si>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</si>
  <si>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</si>
  <si>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</si>
  <si>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</si>
  <si>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</si>
  <si>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</si>
  <si>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</si>
  <si>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</si>
  <si>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</si>
  <si>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</si>
  <si>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</si>
  <si>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</si>
  <si>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</si>
  <si>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</si>
  <si>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</si>
  <si>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</si>
  <si>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</si>
  <si>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</si>
  <si>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</si>
  <si>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</si>
  <si>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</si>
  <si>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</si>
  <si>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</si>
  <si>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</si>
  <si>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</si>
  <si>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</si>
  <si>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</si>
  <si>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</si>
  <si>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</si>
  <si>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</si>
  <si>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</si>
  <si>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</si>
  <si>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</si>
  <si>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</si>
  <si>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</si>
  <si>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</si>
  <si>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</si>
  <si>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</si>
  <si>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</si>
  <si>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</si>
  <si>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</si>
  <si>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</si>
  <si>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</si>
  <si>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</si>
  <si>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</si>
  <si>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</si>
  <si>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</si>
  <si>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</si>
  <si>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</si>
  <si>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</si>
  <si>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</si>
  <si>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</si>
  <si>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</si>
  <si>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</si>
  <si>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</si>
  <si>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</si>
  <si>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</si>
  <si>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</si>
  <si>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</si>
  <si>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</si>
  <si>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</si>
  <si>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</si>
  <si>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</si>
  <si>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</si>
  <si>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</si>
  <si>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</si>
  <si>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</si>
  <si>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</si>
  <si>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</si>
  <si>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</si>
  <si>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</si>
  <si>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</si>
  <si>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</si>
  <si>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</si>
  <si>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</si>
  <si>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</si>
  <si>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</si>
  <si>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</si>
  <si>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</si>
  <si>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</si>
  <si>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</si>
  <si>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</si>
  <si>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</si>
  <si>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</si>
  <si>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</si>
  <si>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</si>
  <si>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</si>
  <si>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</si>
  <si>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</si>
  <si>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</si>
  <si>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</si>
  <si>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</si>
  <si>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</si>
  <si>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</si>
  <si>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</si>
  <si>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</si>
  <si>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</si>
  <si>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</si>
  <si>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</si>
  <si>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</si>
  <si>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</si>
  <si>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</si>
  <si>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</si>
  <si>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</si>
  <si>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</si>
  <si>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</si>
  <si>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</si>
  <si>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</si>
  <si>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</si>
  <si>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</si>
  <si>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</si>
  <si>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</si>
  <si>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</si>
  <si>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</si>
  <si>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</si>
  <si>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</si>
  <si>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</si>
  <si>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</si>
  <si>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</si>
  <si>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</si>
  <si>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</si>
  <si>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</si>
  <si>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</si>
  <si>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</si>
  <si>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</si>
  <si>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</si>
  <si>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</si>
  <si>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</si>
  <si>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</si>
  <si>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</si>
  <si>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</si>
  <si>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</si>
  <si>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</si>
  <si>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</si>
  <si>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</si>
  <si>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</si>
  <si>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</si>
  <si>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</si>
  <si>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</si>
  <si>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</si>
  <si>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</si>
  <si>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</si>
  <si>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</si>
  <si>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</si>
  <si>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</si>
  <si>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</si>
  <si>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</si>
  <si>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</si>
  <si>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</si>
  <si>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</si>
  <si>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</si>
  <si>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</si>
  <si>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</si>
  <si>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</si>
  <si>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</si>
  <si>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</si>
  <si>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</si>
  <si>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</si>
  <si>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</si>
  <si>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</si>
  <si>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</si>
  <si>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</si>
  <si>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</si>
  <si>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</si>
  <si>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</si>
  <si>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</si>
  <si>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</si>
  <si>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</si>
  <si>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</si>
  <si>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</si>
  <si>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</si>
  <si>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</si>
  <si>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</si>
  <si>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</si>
  <si>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</si>
  <si>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</si>
  <si>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</si>
  <si>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</si>
  <si>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</si>
  <si>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</si>
  <si>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</si>
  <si>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</si>
  <si>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</si>
  <si>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</si>
  <si>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</si>
  <si>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</si>
  <si>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</si>
  <si>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</si>
  <si>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</si>
  <si>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</si>
  <si>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</si>
  <si>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</si>
  <si>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</si>
  <si>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</si>
  <si>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</si>
  <si>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</si>
  <si>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</si>
  <si>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</si>
  <si>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</si>
  <si>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</si>
  <si>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</si>
  <si>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</si>
  <si>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</si>
  <si>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</si>
  <si>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</si>
  <si>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</si>
  <si>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</si>
  <si>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</si>
  <si>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</si>
  <si>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</si>
  <si>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</si>
  <si>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</si>
  <si>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</si>
  <si>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</si>
  <si>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</si>
  <si>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</si>
  <si>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</si>
  <si>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</si>
  <si>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</si>
  <si>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</si>
  <si>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</si>
  <si>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</si>
  <si>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</si>
  <si>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</si>
  <si>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</si>
  <si>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</si>
  <si>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</si>
  <si>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</si>
  <si>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</si>
  <si>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</si>
  <si>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</si>
  <si>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</si>
  <si>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</si>
  <si>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</si>
  <si>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</si>
  <si>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</si>
  <si>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</si>
  <si>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</si>
  <si>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</si>
  <si>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</si>
  <si>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</si>
  <si>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</si>
  <si>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</si>
  <si>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</si>
  <si>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</si>
  <si>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</si>
  <si>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</si>
  <si>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</si>
  <si>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</si>
  <si>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</si>
  <si>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</si>
  <si>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</si>
  <si>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</si>
  <si>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</si>
  <si>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</si>
  <si>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</si>
  <si>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</si>
  <si>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</si>
  <si>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</si>
  <si>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</si>
  <si>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</si>
  <si>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</si>
  <si>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</si>
  <si>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</si>
  <si>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</si>
  <si>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</si>
  <si>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</si>
  <si>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</si>
  <si>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</si>
  <si>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</si>
  <si>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</si>
  <si>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</si>
  <si>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</si>
  <si>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</si>
  <si>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</si>
  <si>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</si>
  <si>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</si>
  <si>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</si>
  <si>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</si>
  <si>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</si>
  <si>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</si>
  <si>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</si>
  <si>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</si>
  <si>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</si>
  <si>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</si>
  <si>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</si>
  <si>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</si>
  <si>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</si>
  <si>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</si>
  <si>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</si>
  <si>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</si>
  <si>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</si>
  <si>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</si>
  <si>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</si>
  <si>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</si>
  <si>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</si>
  <si>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</si>
  <si>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</si>
  <si>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</si>
  <si>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</si>
  <si>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</si>
  <si>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</si>
  <si>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</si>
  <si>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</si>
  <si>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</si>
  <si>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</si>
  <si>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</si>
  <si>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</si>
  <si>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</si>
  <si>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</si>
  <si>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</si>
  <si>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</si>
  <si>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</si>
  <si>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</si>
  <si>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</si>
  <si>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</si>
  <si>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</si>
  <si>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</si>
  <si>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</si>
  <si>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</si>
  <si>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</si>
  <si>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</si>
  <si>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</si>
  <si>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</si>
  <si>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</si>
  <si>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</si>
  <si>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</si>
  <si>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</si>
  <si>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</si>
  <si>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</si>
  <si>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</si>
  <si>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</si>
  <si>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</si>
  <si>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</si>
  <si>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</si>
  <si>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</si>
  <si>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</si>
  <si>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</si>
  <si>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</si>
  <si>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</si>
  <si>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</si>
  <si>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</si>
  <si>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</si>
  <si>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</si>
  <si>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</si>
  <si>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</si>
  <si>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</si>
  <si>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</si>
  <si>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</si>
  <si>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</si>
  <si>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</si>
  <si>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</si>
  <si>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</si>
  <si>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</si>
  <si>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</si>
  <si>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</si>
  <si>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</si>
  <si>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</si>
  <si>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</si>
  <si>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</si>
  <si>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</si>
  <si>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</si>
  <si>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</si>
  <si>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</si>
  <si>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</si>
  <si>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</si>
  <si>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</si>
  <si>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</si>
  <si>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</si>
  <si>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</si>
  <si>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</si>
  <si>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</si>
  <si>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</si>
  <si>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</si>
  <si>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</si>
  <si>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</si>
  <si>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</si>
  <si>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</si>
  <si>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</si>
  <si>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</si>
  <si>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</si>
  <si>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</si>
  <si>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</si>
  <si>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</si>
  <si>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</si>
  <si>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</si>
  <si>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</si>
  <si>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</si>
  <si>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</si>
  <si>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</si>
  <si>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</si>
  <si>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</si>
  <si>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</si>
  <si>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</si>
  <si>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</si>
  <si>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</si>
  <si>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</si>
  <si>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</si>
  <si>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</si>
  <si>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</si>
  <si>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</si>
  <si>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</si>
  <si>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</si>
  <si>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</si>
  <si>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</si>
  <si>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</si>
  <si>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</si>
  <si>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</si>
  <si>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</si>
  <si>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</si>
  <si>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</si>
  <si>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</si>
  <si>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</si>
  <si>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</si>
  <si>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</si>
  <si>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</si>
  <si>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</si>
  <si>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</si>
  <si>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</si>
  <si>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</si>
  <si>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</si>
  <si>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</si>
  <si>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</si>
  <si>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</si>
  <si>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</si>
  <si>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</si>
  <si>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</si>
  <si>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</si>
  <si>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</si>
  <si>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</si>
  <si>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</si>
  <si>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</si>
  <si>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</si>
  <si>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</si>
  <si>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</si>
  <si>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</si>
  <si>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</si>
  <si>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</si>
  <si>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</si>
  <si>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</si>
  <si>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</si>
  <si>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</si>
  <si>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</si>
  <si>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</si>
  <si>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</si>
  <si>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</si>
  <si>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</si>
  <si>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</si>
  <si>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</si>
  <si>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</si>
  <si>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</si>
  <si>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</si>
  <si>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</si>
  <si>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</si>
  <si>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</si>
  <si>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</si>
  <si>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</si>
  <si>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</si>
  <si>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</si>
  <si>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</si>
  <si>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</si>
  <si>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</si>
  <si>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</si>
  <si>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</si>
  <si>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</si>
  <si>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</si>
  <si>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</si>
  <si>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</si>
  <si>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</si>
  <si>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</si>
  <si>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</si>
  <si>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</si>
  <si>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</si>
  <si>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</si>
  <si>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</si>
  <si>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</si>
  <si>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</si>
  <si>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</si>
  <si>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</si>
  <si>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</si>
  <si>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</si>
  <si>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</si>
  <si>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</si>
  <si>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</si>
  <si>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</si>
  <si>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</si>
  <si>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</si>
  <si>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</si>
  <si>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</si>
  <si>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</si>
  <si>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</si>
  <si>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</si>
  <si>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</si>
  <si>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</si>
  <si>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</si>
  <si>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</si>
  <si>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</si>
  <si>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</si>
  <si>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</si>
  <si>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</si>
  <si>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</si>
  <si>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</si>
  <si>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</si>
  <si>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</si>
  <si>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</si>
  <si>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</si>
  <si>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</si>
  <si>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</si>
  <si>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</si>
  <si>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</si>
  <si>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</si>
  <si>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</si>
  <si>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</si>
  <si>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</si>
  <si>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</si>
  <si>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</si>
  <si>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</si>
  <si>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</si>
  <si>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</si>
  <si>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</si>
  <si>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</si>
  <si>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</si>
  <si>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</si>
  <si>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</si>
  <si>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</si>
  <si>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</si>
  <si>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</si>
  <si>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</si>
  <si>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</si>
  <si>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</si>
  <si>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</si>
  <si>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</si>
  <si>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</si>
  <si>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</si>
  <si>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</si>
  <si>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</si>
  <si>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</si>
  <si>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</si>
  <si>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</si>
  <si>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</si>
  <si>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</si>
  <si>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</si>
  <si>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</si>
  <si>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</si>
  <si>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</si>
  <si>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</si>
  <si>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</si>
  <si>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</si>
  <si>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</si>
  <si>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</si>
  <si>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</si>
  <si>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</si>
  <si>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</si>
  <si>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</si>
  <si>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</si>
  <si>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</si>
  <si>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</si>
  <si>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</si>
  <si>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</si>
  <si>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</si>
  <si>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</si>
  <si>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</si>
  <si>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</si>
  <si>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</si>
  <si>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</si>
  <si>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</si>
  <si>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</si>
  <si>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</si>
  <si>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</si>
  <si>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</si>
  <si>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</si>
  <si>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</si>
  <si>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</si>
  <si>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</si>
  <si>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</si>
  <si>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</si>
  <si>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</si>
  <si>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</si>
  <si>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</si>
  <si>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</si>
  <si>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</si>
  <si>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</si>
  <si>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</si>
  <si>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</si>
  <si>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</si>
  <si>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</si>
  <si>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</si>
  <si>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</si>
  <si>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</si>
  <si>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</si>
  <si>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</si>
  <si>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</si>
  <si>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</si>
  <si>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</si>
  <si>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</si>
  <si>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</si>
  <si>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</si>
  <si>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</si>
  <si>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</si>
  <si>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</si>
  <si>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</si>
  <si>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</si>
  <si>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</si>
  <si>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</si>
  <si>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</si>
  <si>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</si>
  <si>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</si>
  <si>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</si>
  <si>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</si>
  <si>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</si>
  <si>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</si>
  <si>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</si>
  <si>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</si>
  <si>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</si>
  <si>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</si>
  <si>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</si>
  <si>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</si>
  <si>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</si>
  <si>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</si>
  <si>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</si>
  <si>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</si>
  <si>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</si>
  <si>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</si>
  <si>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</si>
  <si>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</si>
  <si>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</si>
  <si>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</si>
  <si>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</si>
  <si>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</si>
  <si>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</si>
  <si>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</si>
  <si>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</si>
  <si>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</si>
  <si>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</si>
  <si>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</si>
  <si>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</si>
  <si>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</si>
  <si>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</si>
  <si>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</si>
  <si>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</si>
  <si>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</si>
  <si>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</si>
  <si>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</si>
  <si>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</si>
  <si>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</si>
  <si>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</si>
  <si>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</si>
  <si>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</si>
  <si>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</si>
  <si>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</si>
  <si>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</si>
  <si>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</si>
  <si>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</si>
  <si>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</si>
  <si>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</si>
  <si>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</si>
  <si>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</si>
  <si>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</si>
  <si>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</si>
  <si>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</si>
  <si>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</si>
  <si>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</si>
  <si>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</si>
  <si>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</si>
  <si>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</si>
  <si>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</si>
  <si>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</si>
  <si>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</si>
  <si>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</si>
  <si>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</si>
  <si>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</si>
  <si>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</si>
  <si>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</si>
  <si>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</si>
  <si>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</si>
  <si>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</si>
  <si>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</si>
  <si>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</si>
  <si>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</si>
  <si>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</si>
  <si>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</si>
  <si>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</si>
  <si>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</si>
  <si>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</si>
  <si>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</si>
  <si>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</si>
  <si>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</si>
  <si>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</si>
  <si>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</si>
  <si>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</si>
  <si>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</si>
  <si>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</si>
  <si>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</si>
  <si>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</si>
  <si>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</si>
  <si>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</si>
  <si>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</si>
  <si>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</si>
  <si>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</si>
  <si>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</si>
  <si>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</si>
  <si>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</si>
  <si>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</si>
  <si>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</si>
  <si>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</si>
  <si>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</si>
  <si>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</si>
  <si>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</si>
  <si>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</si>
  <si>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</si>
  <si>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</si>
  <si>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</si>
  <si>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</si>
  <si>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</si>
  <si>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</si>
  <si>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</si>
  <si>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</si>
  <si>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</si>
  <si>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</si>
  <si>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</si>
  <si>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</si>
  <si>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</si>
  <si>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</si>
  <si>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</si>
  <si>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</si>
  <si>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</si>
  <si>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</si>
  <si>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</si>
  <si>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</si>
  <si>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</si>
  <si>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</si>
  <si>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</si>
  <si>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</si>
  <si>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</si>
  <si>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</si>
  <si>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</si>
  <si>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</si>
  <si>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</si>
  <si>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</si>
  <si>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</si>
  <si>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</si>
  <si>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</si>
  <si>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</si>
  <si>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</si>
  <si>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</si>
  <si>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</si>
  <si>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</si>
  <si>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</si>
  <si>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</si>
  <si>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</si>
  <si>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</si>
  <si>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</si>
  <si>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</si>
  <si>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</si>
  <si>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</si>
  <si>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</si>
  <si>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</si>
  <si>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</si>
  <si>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</si>
  <si>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</si>
  <si>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</si>
  <si>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</si>
  <si>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</si>
  <si>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</si>
  <si>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</si>
  <si>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</si>
  <si>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</si>
  <si>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</si>
  <si>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</si>
  <si>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</si>
  <si>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</si>
  <si>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</si>
  <si>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</si>
  <si>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</si>
  <si>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</si>
  <si>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</si>
  <si>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</si>
  <si>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</si>
  <si>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</si>
  <si>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</si>
  <si>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</si>
  <si>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</si>
  <si>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</si>
  <si>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</si>
  <si>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</si>
  <si>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</si>
  <si>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</si>
  <si>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</si>
  <si>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</si>
  <si>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</si>
  <si>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</si>
  <si>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</si>
  <si>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</si>
  <si>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</si>
  <si>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</si>
  <si>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</si>
  <si>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</si>
  <si>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</si>
  <si>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</si>
  <si>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</si>
  <si>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</si>
  <si>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</si>
  <si>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</si>
  <si>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</si>
  <si>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</si>
  <si>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</si>
  <si>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</si>
  <si>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</si>
  <si>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</si>
  <si>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</si>
  <si>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</si>
  <si>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</si>
  <si>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</si>
  <si>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</si>
  <si>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</si>
  <si>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</si>
  <si>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</si>
  <si>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</si>
  <si>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</si>
  <si>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</si>
  <si>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</si>
  <si>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</si>
  <si>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</si>
  <si>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</si>
  <si>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</si>
  <si>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</si>
  <si>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</si>
  <si>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</si>
  <si>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</si>
  <si>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</si>
  <si>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</si>
  <si>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</si>
  <si>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</si>
  <si>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</si>
  <si>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</si>
  <si>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</si>
  <si>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</si>
  <si>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</si>
  <si>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</si>
  <si>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</si>
  <si>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</si>
  <si>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</si>
  <si>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</si>
  <si>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</si>
  <si>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</si>
  <si>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</si>
  <si>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</si>
  <si>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</si>
  <si>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</si>
  <si>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</si>
  <si>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</si>
  <si>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</si>
  <si>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</si>
  <si>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</si>
  <si>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</si>
  <si>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</si>
  <si>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</si>
  <si>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</si>
  <si>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</si>
  <si>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</si>
  <si>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</si>
  <si>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</si>
  <si>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</si>
  <si>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</si>
  <si>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</si>
  <si>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</si>
  <si>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</si>
  <si>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</si>
  <si>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</si>
  <si>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</si>
  <si>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</si>
  <si>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</si>
  <si>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</si>
  <si>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</si>
  <si>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</si>
  <si>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</si>
  <si>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</si>
  <si>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</si>
  <si>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</si>
  <si>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</si>
  <si>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</si>
  <si>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</si>
  <si>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</si>
  <si>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</si>
  <si>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</si>
  <si>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</si>
  <si>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</si>
  <si>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</si>
  <si>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</si>
  <si>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</si>
  <si>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</si>
  <si>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</si>
  <si>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</si>
  <si>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</si>
  <si>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</si>
  <si>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</si>
  <si>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</si>
  <si>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</si>
  <si>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</si>
  <si>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</si>
  <si>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</si>
  <si>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</si>
  <si>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</si>
  <si>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</si>
  <si>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</si>
  <si>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</si>
  <si>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</si>
  <si>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</si>
  <si>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</si>
  <si>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</si>
  <si>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</si>
  <si>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</si>
  <si>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</si>
  <si>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</si>
  <si>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</si>
  <si>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</si>
  <si>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</si>
  <si>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</si>
  <si>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</si>
  <si>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</si>
  <si>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</si>
  <si>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</si>
  <si>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</si>
  <si>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</si>
  <si>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</si>
  <si>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</si>
  <si>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</si>
  <si>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</si>
  <si>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</si>
  <si>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</si>
  <si>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</si>
  <si>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</si>
  <si>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</si>
  <si>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</si>
  <si>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</si>
  <si>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</si>
  <si>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</si>
  <si>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</si>
  <si>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</si>
  <si>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</si>
  <si>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</si>
  <si>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</si>
  <si>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</si>
  <si>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</si>
  <si>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</si>
  <si>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</si>
  <si>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</si>
  <si>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</si>
  <si>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</si>
  <si>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</si>
  <si>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</si>
  <si>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</si>
  <si>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</si>
  <si>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</si>
  <si>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</si>
  <si>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</si>
  <si>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</si>
  <si>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</si>
  <si>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</si>
  <si>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</si>
  <si>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</si>
  <si>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</si>
  <si>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</si>
  <si>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</si>
  <si>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</si>
  <si>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</si>
  <si>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</si>
  <si>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</si>
  <si>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</si>
  <si>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</si>
  <si>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</si>
  <si>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</si>
  <si>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</si>
  <si>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</si>
  <si>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</si>
  <si>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</si>
  <si>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</si>
  <si>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</si>
  <si>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</si>
  <si>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</si>
  <si>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</si>
  <si>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</si>
  <si>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</si>
  <si>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</si>
  <si>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</si>
  <si>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</si>
  <si>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</si>
  <si>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</si>
  <si>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</si>
  <si>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</si>
  <si>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</si>
  <si>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</si>
  <si>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</si>
  <si>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</si>
  <si>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</si>
  <si>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</si>
  <si>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</si>
  <si>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</si>
  <si>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</si>
  <si>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</si>
  <si>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</si>
  <si>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</si>
  <si>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</si>
  <si>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</si>
  <si>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</si>
  <si>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</si>
  <si>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</si>
  <si>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</si>
  <si>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</si>
  <si>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</si>
  <si>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</si>
  <si>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</si>
  <si>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</si>
  <si>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</si>
  <si>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</si>
  <si>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</si>
  <si>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</si>
  <si>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</si>
  <si>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</si>
  <si>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</si>
  <si>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</si>
  <si>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</si>
  <si>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</si>
  <si>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</si>
  <si>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</si>
  <si>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</si>
  <si>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</si>
  <si>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</si>
  <si>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</si>
  <si>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</si>
  <si>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</si>
  <si>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</si>
  <si>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</si>
  <si>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</si>
  <si>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</si>
  <si>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</si>
  <si>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</si>
  <si>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</si>
  <si>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</si>
  <si>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</si>
  <si>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</si>
  <si>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</si>
  <si>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</si>
  <si>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</si>
  <si>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</si>
  <si>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</si>
  <si>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</si>
  <si>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</si>
  <si>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</si>
  <si>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</si>
  <si>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</si>
  <si>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</si>
  <si>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</si>
  <si>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</si>
  <si>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</si>
  <si>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</si>
  <si>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</si>
  <si>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</si>
  <si>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</si>
  <si>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</si>
  <si>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</si>
  <si>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</si>
  <si>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</si>
  <si>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</si>
  <si>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</si>
  <si>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</si>
  <si>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</si>
  <si>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</si>
  <si>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</si>
  <si>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</si>
  <si>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</si>
  <si>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</si>
  <si>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</si>
  <si>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</si>
  <si>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</si>
  <si>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</si>
  <si>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</si>
  <si>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</si>
  <si>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</si>
  <si>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</si>
  <si>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</si>
  <si>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</si>
  <si>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</si>
  <si>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</si>
  <si>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</si>
  <si>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</si>
  <si>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</si>
  <si>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</si>
  <si>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</si>
  <si>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</si>
  <si>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</si>
  <si>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</si>
  <si>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</si>
  <si>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</si>
  <si>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</si>
  <si>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</si>
  <si>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</si>
  <si>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</si>
  <si>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</si>
  <si>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</si>
  <si>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</si>
  <si>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</si>
  <si>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</si>
  <si>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</si>
  <si>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</si>
  <si>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</si>
  <si>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</si>
  <si>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</si>
  <si>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</si>
  <si>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</si>
  <si>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</si>
  <si>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</si>
  <si>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</si>
  <si>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</si>
  <si>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</si>
  <si>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</si>
  <si>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</si>
  <si>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</si>
  <si>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</si>
  <si>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</si>
  <si>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</si>
  <si>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</si>
  <si>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</si>
  <si>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</si>
  <si>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</si>
  <si>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</si>
  <si>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</si>
  <si>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</si>
  <si>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</si>
  <si>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</si>
  <si>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</si>
  <si>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</si>
  <si>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</si>
  <si>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</si>
  <si>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</si>
  <si>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</si>
  <si>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</si>
  <si>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</si>
  <si>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</si>
  <si>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</si>
  <si>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</si>
  <si>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</si>
  <si>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</si>
  <si>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</si>
  <si>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</si>
  <si>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</si>
  <si>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</si>
  <si>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</si>
  <si>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</si>
  <si>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</si>
  <si>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</si>
  <si>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</si>
  <si>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</si>
  <si>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</si>
  <si>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</si>
  <si>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</si>
  <si>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</si>
  <si>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</si>
  <si>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</si>
  <si>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</si>
  <si>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</si>
  <si>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</si>
  <si>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</si>
  <si>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</si>
  <si>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</si>
  <si>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</si>
  <si>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</si>
  <si>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</si>
  <si>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</si>
  <si>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</si>
  <si>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</si>
  <si>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</si>
  <si>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</si>
  <si>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</si>
  <si>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</si>
  <si>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</si>
  <si>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</si>
  <si>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</si>
  <si>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</si>
  <si>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</si>
  <si>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</si>
  <si>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</si>
  <si>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</si>
  <si>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</si>
  <si>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</si>
  <si>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</si>
  <si>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</si>
  <si>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</si>
  <si>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</si>
  <si>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</si>
  <si>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</si>
  <si>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</si>
  <si>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</si>
  <si>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</si>
  <si>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</si>
  <si>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</si>
  <si>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</si>
  <si>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</si>
  <si>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</si>
  <si>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</si>
  <si>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</si>
  <si>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</si>
  <si>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</si>
  <si>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</si>
  <si>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</si>
  <si>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</si>
  <si>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</si>
  <si>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</si>
  <si>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</si>
  <si>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</si>
  <si>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</si>
  <si>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</si>
  <si>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</si>
  <si>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</si>
  <si>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</si>
  <si>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</si>
  <si>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</si>
  <si>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</si>
  <si>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</si>
  <si>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</si>
  <si>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</si>
  <si>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</si>
  <si>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</si>
  <si>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</si>
  <si>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</si>
  <si>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</si>
  <si>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</si>
  <si>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</si>
  <si>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</si>
  <si>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</si>
  <si>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</si>
  <si>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</si>
  <si>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</si>
  <si>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</si>
  <si>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</si>
  <si>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</si>
  <si>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</si>
  <si>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</si>
  <si>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</si>
  <si>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</si>
  <si>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</si>
  <si>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</si>
  <si>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</si>
  <si>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</si>
  <si>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</si>
  <si>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</si>
  <si>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</si>
  <si>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</si>
  <si>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</si>
  <si>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</si>
  <si>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</si>
  <si>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</si>
  <si>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</si>
  <si>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</si>
  <si>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</si>
  <si>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</si>
  <si>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</si>
  <si>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</si>
  <si>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</si>
  <si>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</si>
  <si>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</si>
  <si>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</si>
  <si>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</si>
  <si>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</si>
  <si>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</si>
  <si>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</si>
  <si>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</si>
  <si>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</si>
  <si>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</si>
  <si>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</si>
  <si>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</si>
  <si>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</si>
  <si>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</si>
  <si>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</si>
  <si>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</si>
  <si>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</si>
  <si>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</si>
  <si>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</si>
  <si>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</si>
  <si>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</si>
  <si>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</si>
  <si>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</si>
  <si>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</si>
  <si>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</si>
  <si>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</si>
  <si>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</si>
  <si>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</si>
  <si>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</si>
  <si>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</si>
  <si>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</si>
  <si>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</si>
  <si>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</si>
  <si>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</si>
  <si>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</si>
  <si>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</si>
  <si>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</si>
  <si>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</si>
  <si>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</si>
  <si>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</si>
  <si>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</si>
  <si>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</si>
  <si>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</si>
  <si>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</si>
  <si>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</si>
  <si>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</si>
  <si>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</si>
  <si>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</si>
  <si>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</si>
  <si>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</si>
  <si>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</si>
  <si>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</si>
  <si>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</si>
  <si>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</si>
  <si>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</si>
  <si>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</si>
  <si>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</si>
  <si>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</si>
  <si>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</si>
  <si>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</si>
  <si>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</si>
  <si>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</si>
  <si>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</si>
  <si>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</si>
  <si>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</si>
  <si>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</si>
  <si>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</si>
  <si>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</si>
  <si>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</si>
  <si>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</si>
  <si>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</si>
  <si>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</si>
  <si>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</si>
  <si>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</si>
  <si>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</si>
  <si>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</si>
  <si>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</si>
  <si>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</si>
  <si>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</si>
  <si>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</si>
  <si>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</si>
  <si>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</si>
  <si>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</si>
  <si>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</si>
  <si>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</si>
  <si>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</si>
  <si>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</si>
  <si>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</si>
  <si>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</si>
  <si>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</si>
  <si>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</si>
  <si>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</si>
  <si>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</si>
  <si>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</si>
  <si>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</si>
  <si>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</si>
  <si>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</si>
  <si>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</si>
  <si>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</si>
  <si>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</si>
  <si>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</si>
  <si>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</si>
  <si>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</si>
  <si>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</si>
  <si>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</si>
  <si>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</si>
  <si>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</si>
  <si>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</si>
  <si>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</si>
  <si>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</si>
  <si>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</si>
  <si>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</si>
  <si>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</si>
  <si>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</si>
  <si>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</si>
  <si>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</si>
  <si>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</si>
  <si>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</si>
  <si>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</si>
  <si>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</si>
  <si>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</si>
  <si>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</si>
  <si>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</si>
  <si>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</si>
  <si>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</si>
  <si>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</si>
  <si>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</si>
  <si>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</si>
  <si>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</si>
  <si>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</si>
  <si>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</si>
  <si>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</si>
  <si>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</si>
  <si>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</si>
  <si>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</si>
  <si>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</si>
  <si>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</si>
  <si>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</si>
  <si>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</si>
  <si>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</si>
  <si>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</si>
  <si>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</si>
  <si>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</si>
  <si>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</si>
  <si>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</si>
  <si>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</si>
  <si>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</si>
  <si>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</si>
  <si>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</si>
  <si>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</si>
  <si>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</si>
  <si>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</si>
  <si>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</si>
  <si>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</si>
  <si>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</si>
  <si>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</si>
  <si>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</si>
  <si>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</si>
  <si>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</si>
  <si>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</si>
  <si>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</si>
  <si>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</si>
  <si>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</si>
  <si>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</si>
  <si>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</si>
  <si>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</si>
  <si>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</si>
  <si>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</si>
  <si>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</si>
  <si>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</si>
  <si>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</si>
  <si>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</si>
  <si>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</si>
  <si>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</si>
  <si>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</si>
  <si>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</si>
  <si>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</si>
  <si>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</si>
  <si>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</si>
  <si>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</si>
  <si>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</si>
  <si>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</si>
  <si>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</si>
  <si>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</si>
  <si>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</si>
  <si>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</si>
  <si>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</si>
  <si>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</si>
  <si>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</si>
  <si>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</si>
  <si>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</si>
  <si>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</si>
  <si>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</si>
  <si>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</si>
  <si>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</si>
  <si>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</si>
  <si>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</si>
  <si>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</si>
  <si>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</si>
  <si>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</si>
  <si>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</si>
  <si>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</si>
  <si>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</si>
  <si>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</si>
  <si>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</si>
  <si>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</si>
  <si>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</si>
  <si>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</si>
  <si>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</si>
  <si>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</si>
  <si>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</si>
  <si>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</si>
  <si>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</si>
  <si>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</si>
  <si>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</si>
  <si>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</si>
  <si>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</si>
  <si>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</si>
  <si>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</si>
  <si>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</si>
  <si>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</si>
  <si>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</si>
  <si>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</si>
  <si>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</si>
  <si>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</si>
  <si>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</si>
  <si>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</si>
  <si>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</si>
  <si>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</si>
  <si>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</si>
  <si>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</si>
  <si>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</si>
  <si>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</si>
  <si>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</si>
  <si>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</si>
  <si>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</si>
  <si>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</si>
  <si>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</si>
  <si>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</si>
  <si>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</si>
  <si>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</si>
  <si>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</si>
  <si>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</si>
  <si>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</si>
  <si>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</si>
  <si>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</si>
  <si>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</si>
  <si>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</si>
  <si>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</si>
  <si>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</si>
  <si>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</si>
  <si>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</si>
  <si>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</si>
  <si>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</si>
  <si>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</si>
  <si>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</si>
  <si>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</si>
  <si>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</si>
  <si>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</si>
  <si>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</si>
  <si>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</si>
  <si>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</si>
  <si>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</si>
  <si>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</si>
  <si>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</si>
  <si>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</si>
  <si>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</si>
  <si>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</si>
  <si>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</si>
  <si>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</si>
  <si>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</si>
  <si>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</si>
  <si>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</si>
  <si>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</si>
  <si>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</si>
  <si>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</si>
  <si>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</si>
  <si>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</si>
  <si>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</si>
  <si>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</si>
  <si>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</si>
  <si>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</si>
  <si>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</si>
  <si>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</si>
  <si>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</si>
  <si>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</si>
  <si>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</si>
  <si>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</si>
  <si>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</si>
  <si>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</si>
  <si>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</si>
  <si>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</si>
  <si>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</si>
  <si>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</si>
  <si>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</si>
  <si>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</si>
  <si>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</si>
  <si>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</si>
  <si>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</si>
  <si>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</si>
  <si>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</si>
  <si>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</si>
  <si>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</si>
  <si>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</si>
  <si>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</si>
  <si>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</si>
  <si>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</si>
  <si>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</si>
  <si>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</si>
  <si>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</si>
  <si>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</si>
  <si>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</si>
  <si>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</si>
  <si>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</si>
  <si>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</si>
  <si>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</si>
  <si>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</si>
  <si>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</si>
  <si>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</si>
  <si>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</si>
  <si>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</si>
  <si>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</si>
  <si>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</si>
  <si>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</si>
  <si>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</si>
  <si>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</si>
  <si>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</si>
  <si>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</si>
  <si>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</si>
  <si>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</si>
  <si>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</si>
  <si>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</si>
  <si>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</si>
  <si>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</si>
  <si>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</si>
  <si>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</si>
  <si>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</si>
  <si>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</si>
  <si>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</si>
  <si>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</si>
  <si>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</si>
  <si>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</si>
  <si>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</si>
  <si>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</si>
  <si>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</si>
  <si>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</si>
  <si>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</si>
  <si>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</si>
  <si>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</si>
  <si>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</si>
  <si>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</si>
  <si>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</si>
  <si>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</si>
  <si>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</si>
  <si>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</si>
  <si>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</si>
  <si>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</si>
  <si>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</si>
  <si>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</si>
  <si>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</si>
  <si>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</si>
  <si>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</si>
  <si>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</si>
  <si>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</si>
  <si>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</si>
  <si>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</si>
  <si>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</si>
  <si>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</si>
  <si>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</si>
  <si>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</si>
  <si>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</si>
  <si>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</si>
  <si>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</si>
  <si>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</si>
  <si>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</si>
  <si>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</si>
  <si>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</si>
  <si>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</si>
  <si>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</si>
  <si>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</si>
  <si>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</si>
  <si>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</si>
  <si>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</si>
  <si>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</si>
  <si>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</si>
  <si>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</si>
  <si>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</si>
  <si>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</si>
  <si>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</si>
  <si>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</si>
  <si>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</si>
  <si>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</si>
  <si>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</si>
  <si>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</si>
  <si>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</si>
  <si>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</si>
  <si>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</si>
  <si>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</si>
  <si>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</si>
  <si>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</si>
  <si>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</si>
  <si>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</si>
  <si>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</si>
  <si>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</si>
  <si>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</si>
  <si>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</si>
  <si>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</si>
  <si>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</si>
  <si>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</si>
  <si>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</si>
  <si>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</si>
  <si>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</si>
  <si>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</si>
  <si>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</si>
  <si>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</si>
  <si>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</si>
  <si>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</si>
  <si>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</si>
  <si>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</si>
  <si>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</si>
  <si>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</si>
  <si>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</si>
  <si>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</si>
  <si>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</si>
  <si>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</si>
  <si>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</si>
  <si>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</si>
  <si>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</si>
  <si>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</si>
  <si>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</si>
  <si>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</si>
  <si>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</si>
  <si>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</si>
  <si>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</si>
  <si>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</si>
  <si>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</si>
  <si>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</si>
  <si>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</si>
  <si>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</si>
  <si>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</si>
  <si>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</si>
  <si>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</si>
  <si>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</si>
  <si>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</si>
  <si>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</si>
  <si>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</si>
  <si>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</si>
  <si>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</si>
  <si>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</si>
  <si>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</si>
  <si>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</si>
  <si>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</si>
  <si>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</si>
  <si>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</si>
  <si>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</si>
  <si>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</si>
  <si>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</si>
  <si>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</si>
  <si>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</si>
  <si>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</si>
  <si>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</si>
  <si>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</si>
  <si>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</si>
  <si>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</si>
  <si>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</si>
  <si>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</si>
  <si>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</si>
  <si>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</si>
  <si>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</si>
  <si>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</si>
  <si>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</si>
  <si>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</si>
  <si>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</si>
  <si>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</si>
  <si>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</si>
  <si>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</si>
  <si>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</si>
  <si>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</si>
  <si>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</si>
  <si>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</si>
  <si>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</si>
  <si>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</si>
  <si>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</si>
  <si>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</si>
  <si>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</si>
  <si>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</si>
  <si>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</si>
  <si>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</si>
  <si>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</si>
  <si>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</si>
  <si>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</si>
  <si>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</si>
  <si>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</si>
  <si>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</si>
  <si>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</si>
  <si>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</si>
  <si>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</si>
  <si>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</si>
  <si>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</si>
  <si>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</si>
  <si>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</si>
  <si>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</si>
  <si>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</si>
  <si>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</si>
  <si>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</si>
  <si>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</si>
  <si>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</si>
  <si>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</si>
  <si>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</si>
  <si>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</si>
  <si>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</si>
  <si>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</si>
  <si>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</si>
  <si>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</si>
  <si>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</si>
  <si>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</si>
  <si>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</si>
  <si>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</si>
  <si>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</si>
  <si>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</si>
  <si>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</si>
  <si>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</si>
  <si>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</si>
  <si>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</si>
  <si>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</si>
  <si>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</si>
  <si>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</si>
  <si>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</si>
  <si>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</si>
  <si>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</si>
  <si>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</si>
  <si>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</si>
  <si>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</si>
  <si>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</si>
  <si>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</si>
  <si>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</si>
  <si>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</si>
  <si>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</si>
  <si>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</si>
  <si>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</si>
  <si>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</si>
  <si>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</si>
  <si>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</si>
  <si>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</si>
  <si>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</si>
  <si>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</si>
  <si>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</si>
  <si>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</si>
  <si>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</si>
  <si>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</si>
  <si>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</si>
  <si>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</si>
  <si>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</si>
  <si>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</si>
  <si>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</si>
  <si>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</si>
  <si>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</si>
  <si>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</si>
  <si>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</si>
  <si>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</si>
  <si>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</si>
  <si>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</si>
  <si>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</si>
  <si>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</si>
  <si>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</si>
  <si>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</si>
  <si>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</si>
  <si>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</si>
  <si>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</si>
  <si>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</si>
  <si>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</si>
  <si>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</si>
  <si>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</si>
  <si>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</si>
  <si>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</si>
  <si>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</si>
  <si>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</si>
  <si>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</si>
  <si>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</si>
  <si>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</si>
  <si>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</si>
  <si>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</si>
  <si>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</si>
  <si>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</si>
  <si>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</si>
  <si>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</si>
  <si>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</si>
  <si>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</si>
  <si>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</si>
  <si>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</si>
  <si>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</si>
  <si>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</si>
  <si>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</si>
  <si>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</si>
  <si>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</si>
  <si>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</si>
  <si>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</si>
  <si>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</si>
  <si>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</si>
  <si>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</si>
  <si>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</si>
  <si>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</si>
  <si>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</si>
  <si>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</si>
  <si>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</si>
  <si>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</si>
  <si>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</si>
  <si>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</si>
  <si>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</si>
  <si>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</si>
  <si>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</si>
  <si>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</si>
  <si>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</si>
  <si>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</si>
  <si>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</si>
  <si>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</si>
  <si>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</si>
  <si>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</si>
  <si>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</si>
  <si>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</si>
  <si>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</si>
  <si>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</si>
  <si>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</si>
  <si>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</si>
  <si>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</si>
  <si>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</si>
  <si>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</si>
  <si>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</si>
  <si>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</si>
  <si>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</si>
  <si>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</si>
  <si>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</si>
  <si>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</si>
  <si>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</si>
  <si>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</si>
  <si>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</si>
  <si>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</si>
  <si>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</si>
  <si>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</si>
  <si>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</si>
  <si>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</si>
  <si>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</si>
  <si>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</si>
  <si>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</si>
  <si>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</si>
  <si>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</si>
  <si>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</si>
  <si>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</si>
  <si>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</si>
  <si>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</si>
  <si>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</si>
  <si>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</si>
  <si>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</si>
  <si>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</si>
  <si>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</si>
  <si>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</si>
  <si>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</si>
  <si>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</si>
  <si>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</si>
  <si>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</si>
  <si>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</si>
  <si>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</si>
  <si>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</si>
  <si>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</si>
  <si>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</si>
  <si>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</si>
  <si>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</si>
  <si>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</si>
  <si>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</si>
  <si>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</si>
  <si>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</si>
  <si>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</si>
  <si>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</si>
  <si>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</si>
  <si>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</si>
  <si>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</si>
  <si>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</si>
  <si>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</si>
  <si>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</si>
  <si>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</si>
  <si>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</si>
  <si>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</si>
  <si>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</si>
  <si>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</si>
  <si>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</si>
  <si>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</si>
  <si>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</si>
  <si>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</si>
  <si>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</si>
  <si>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</si>
  <si>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</si>
  <si>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</si>
  <si>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</si>
  <si>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</si>
  <si>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</si>
  <si>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</si>
  <si>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</si>
  <si>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</si>
  <si>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</si>
  <si>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</si>
  <si>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</si>
  <si>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</si>
  <si>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</si>
  <si>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</si>
  <si>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</si>
  <si>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</si>
  <si>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</si>
  <si>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</si>
  <si>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</si>
  <si>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</si>
  <si>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</si>
  <si>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</si>
  <si>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</si>
  <si>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</si>
  <si>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</si>
  <si>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</si>
  <si>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</si>
  <si>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</si>
  <si>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</si>
  <si>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</si>
  <si>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</si>
  <si>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</si>
  <si>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</si>
  <si>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</si>
  <si>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</si>
  <si>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</si>
  <si>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</si>
  <si>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</si>
  <si>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</si>
  <si>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</si>
  <si>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</si>
  <si>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</si>
  <si>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</si>
  <si>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</si>
  <si>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</si>
  <si>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</si>
  <si>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</si>
  <si>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</si>
  <si>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</si>
  <si>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</si>
  <si>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</si>
  <si>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</si>
  <si>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</si>
  <si>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</si>
  <si>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</si>
  <si>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</si>
  <si>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</si>
  <si>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</si>
  <si>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</si>
  <si>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</si>
  <si>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</si>
  <si>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</si>
  <si>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</si>
  <si>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</si>
  <si>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</si>
  <si>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</si>
  <si>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</si>
  <si>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</si>
  <si>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</si>
  <si>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</si>
  <si>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</si>
  <si>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</si>
  <si>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</si>
  <si>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</si>
  <si>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</si>
  <si>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</si>
  <si>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</si>
  <si>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</si>
  <si>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</si>
  <si>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</si>
  <si>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</si>
  <si>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</si>
  <si>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</si>
  <si>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</si>
  <si>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</si>
  <si>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</si>
  <si>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</si>
  <si>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</si>
  <si>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</si>
  <si>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</si>
  <si>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</si>
  <si>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</si>
  <si>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</si>
  <si>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</si>
  <si>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</si>
  <si>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</si>
  <si>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</si>
  <si>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</si>
  <si>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</si>
  <si>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</si>
  <si>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</si>
  <si>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</si>
  <si>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</si>
  <si>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</si>
  <si>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</si>
  <si>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</si>
  <si>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</si>
  <si>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</si>
  <si>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</si>
  <si>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</si>
  <si>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</si>
  <si>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</si>
  <si>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</si>
  <si>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</si>
  <si>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</si>
  <si>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</si>
  <si>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</si>
  <si>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</si>
  <si>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</si>
  <si>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</si>
  <si>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</si>
  <si>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</si>
  <si>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</si>
  <si>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</si>
  <si>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</si>
  <si>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</si>
  <si>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</si>
  <si>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</si>
  <si>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</si>
  <si>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</si>
  <si>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</si>
  <si>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</si>
  <si>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</si>
  <si>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</si>
  <si>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</si>
  <si>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</si>
  <si>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</si>
  <si>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</si>
  <si>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</si>
  <si>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</si>
  <si>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</si>
  <si>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</si>
  <si>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</si>
  <si>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</si>
  <si>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</si>
  <si>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</si>
  <si>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</si>
  <si>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</si>
  <si>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</si>
  <si>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</si>
  <si>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</si>
  <si>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</si>
  <si>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</si>
  <si>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</si>
  <si>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</si>
  <si>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</si>
  <si>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</si>
  <si>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</si>
  <si>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</si>
  <si>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</si>
  <si>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</si>
  <si>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</si>
  <si>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</si>
  <si>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</si>
  <si>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</si>
  <si>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</si>
  <si>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</si>
  <si>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</si>
  <si>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</si>
  <si>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</si>
  <si>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</si>
  <si>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</si>
  <si>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</si>
  <si>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</si>
  <si>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</si>
  <si>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</si>
  <si>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</si>
  <si>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</si>
  <si>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</si>
  <si>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</si>
  <si>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</si>
  <si>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</si>
  <si>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</si>
  <si>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</si>
  <si>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</si>
  <si>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</si>
  <si>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</si>
  <si>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</si>
  <si>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</si>
  <si>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</si>
  <si>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</si>
  <si>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</si>
  <si>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</si>
  <si>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</si>
  <si>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</si>
  <si>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</si>
  <si>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</si>
  <si>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</si>
  <si>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</si>
  <si>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</si>
  <si>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</si>
  <si>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</si>
  <si>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</si>
  <si>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</si>
  <si>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</si>
  <si>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</si>
  <si>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</si>
  <si>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</si>
  <si>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</si>
  <si>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</si>
  <si>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</si>
  <si>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</si>
  <si>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</si>
  <si>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</si>
  <si>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</si>
  <si>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</si>
  <si>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</si>
  <si>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</si>
  <si>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</si>
  <si>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</si>
  <si>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</si>
  <si>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</si>
  <si>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</si>
  <si>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</si>
  <si>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</si>
  <si>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</si>
  <si>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</si>
  <si>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</si>
  <si>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</si>
  <si>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</si>
  <si>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</si>
  <si>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</si>
  <si>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</si>
  <si>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</si>
  <si>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</si>
  <si>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</si>
  <si>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</si>
  <si>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</si>
  <si>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</si>
  <si>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</si>
  <si>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</si>
  <si>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</si>
  <si>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</si>
  <si>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</si>
  <si>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</si>
  <si>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</si>
  <si>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</si>
  <si>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</si>
  <si>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</si>
  <si>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</si>
  <si>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</si>
  <si>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</si>
  <si>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</si>
  <si>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</si>
  <si>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</si>
  <si>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</si>
  <si>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</si>
  <si>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</si>
  <si>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</si>
  <si>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</si>
  <si>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</si>
  <si>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</si>
  <si>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</si>
  <si>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</si>
  <si>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</si>
  <si>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</si>
  <si>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</si>
  <si>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</si>
  <si>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</si>
  <si>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</si>
  <si>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</si>
  <si>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</si>
  <si>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</si>
  <si>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</si>
  <si>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</si>
  <si>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</si>
  <si>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</si>
  <si>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</si>
  <si>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</si>
  <si>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</si>
  <si>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</si>
  <si>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</si>
  <si>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</si>
  <si>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</si>
  <si>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</si>
  <si>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</si>
  <si>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</si>
  <si>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</si>
  <si>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</si>
  <si>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</si>
  <si>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</si>
  <si>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</si>
  <si>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</si>
  <si>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</si>
  <si>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</si>
  <si>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</si>
  <si>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</si>
  <si>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</si>
  <si>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</si>
  <si>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</si>
  <si>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</si>
  <si>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</si>
  <si>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</si>
  <si>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</si>
  <si>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</si>
  <si>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</si>
  <si>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</si>
  <si>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</si>
  <si>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</si>
  <si>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</si>
  <si>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</si>
  <si>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</si>
  <si>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</si>
  <si>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</si>
  <si>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</si>
  <si>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</si>
  <si>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</si>
  <si>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</si>
  <si>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</si>
  <si>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</si>
  <si>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</si>
  <si>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</si>
  <si>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</si>
  <si>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</si>
  <si>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</si>
  <si>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</si>
  <si>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</si>
  <si>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</si>
  <si>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</si>
  <si>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</si>
  <si>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</si>
  <si>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</si>
  <si>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</si>
  <si>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</si>
  <si>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</si>
  <si>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</si>
  <si>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</si>
  <si>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</si>
  <si>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</si>
  <si>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</si>
  <si>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</si>
  <si>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</si>
  <si>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</si>
  <si>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</si>
  <si>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</si>
  <si>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</si>
  <si>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</si>
  <si>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</si>
  <si>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</si>
  <si>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</si>
  <si>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</si>
  <si>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</si>
  <si>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</si>
  <si>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</si>
  <si>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</si>
  <si>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</si>
  <si>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</si>
  <si>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</si>
  <si>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</si>
  <si>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</si>
  <si>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</si>
  <si>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</si>
  <si>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</si>
  <si>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</si>
  <si>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</si>
  <si>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</si>
  <si>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</si>
  <si>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</si>
  <si>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</si>
  <si>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</si>
  <si>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</si>
  <si>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</si>
  <si>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</si>
  <si>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</si>
  <si>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</si>
  <si>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</si>
  <si>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</si>
  <si>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</si>
  <si>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</si>
  <si>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</si>
  <si>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</si>
  <si>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</si>
  <si>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</si>
  <si>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</si>
  <si>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</si>
  <si>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</si>
  <si>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</si>
  <si>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</si>
  <si>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</si>
  <si>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</si>
  <si>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</si>
  <si>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</si>
  <si>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</si>
  <si>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</si>
  <si>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</si>
  <si>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</si>
  <si>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</si>
  <si>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</si>
  <si>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</si>
  <si>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</si>
  <si>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</si>
  <si>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</si>
  <si>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</si>
  <si>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</si>
  <si>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</si>
  <si>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</si>
  <si>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</si>
  <si>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</si>
  <si>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</si>
  <si>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</si>
  <si>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</si>
  <si>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</si>
  <si>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</si>
  <si>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</si>
  <si>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</si>
  <si>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</si>
  <si>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</si>
  <si>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</si>
  <si>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</si>
  <si>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</si>
  <si>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</si>
  <si>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</si>
  <si>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</si>
  <si>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</si>
  <si>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</si>
  <si>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</si>
  <si>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</si>
  <si>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</si>
  <si>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</si>
  <si>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</si>
  <si>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</si>
  <si>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</si>
  <si>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</si>
  <si>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</si>
  <si>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</si>
  <si>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</si>
  <si>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</si>
  <si>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</si>
  <si>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</si>
  <si>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</si>
  <si>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</si>
  <si>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</si>
  <si>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</si>
  <si>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</si>
  <si>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</si>
  <si>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</si>
  <si>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</si>
  <si>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</si>
  <si>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</si>
  <si>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</si>
  <si>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</si>
  <si>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</si>
  <si>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</si>
  <si>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</si>
  <si>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</si>
  <si>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</si>
  <si>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</si>
  <si>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</si>
  <si>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</si>
  <si>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</si>
  <si>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</si>
  <si>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</si>
  <si>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</si>
  <si>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</si>
  <si>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</si>
  <si>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</si>
  <si>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</si>
  <si>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</si>
  <si>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</si>
  <si>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</si>
  <si>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</si>
  <si>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</si>
  <si>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</si>
  <si>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</si>
  <si>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</si>
  <si>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</si>
  <si>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</si>
  <si>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</si>
  <si>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</si>
  <si>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</si>
  <si>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</si>
  <si>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</si>
  <si>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</si>
  <si>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</si>
  <si>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</si>
  <si>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</si>
  <si>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</si>
  <si>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</si>
  <si>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</si>
  <si>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</si>
  <si>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</si>
  <si>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</si>
  <si>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</si>
  <si>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</si>
  <si>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</si>
  <si>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</si>
  <si>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</si>
  <si>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</si>
  <si>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</si>
  <si>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</si>
  <si>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</si>
  <si>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</si>
  <si>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</si>
  <si>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</si>
  <si>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</si>
  <si>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</si>
  <si>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</si>
  <si>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</si>
  <si>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</si>
  <si>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</si>
  <si>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</si>
  <si>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</si>
  <si>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</si>
  <si>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</si>
  <si>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</si>
  <si>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</si>
  <si>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</si>
  <si>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</si>
  <si>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</si>
  <si>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</si>
  <si>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</si>
  <si>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</si>
  <si>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</si>
  <si>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</si>
  <si>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</si>
  <si>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</si>
  <si>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</si>
  <si>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</si>
  <si>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</si>
  <si>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</si>
  <si>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</si>
  <si>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</si>
  <si>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</si>
  <si>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</si>
  <si>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</si>
  <si>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</si>
  <si>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</si>
  <si>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</si>
  <si>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</si>
  <si>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</si>
  <si>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</si>
  <si>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</si>
  <si>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</si>
  <si>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</si>
  <si>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</si>
  <si>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</si>
  <si>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</si>
  <si>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</si>
  <si>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</si>
  <si>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</si>
  <si>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</si>
  <si>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</si>
  <si>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</si>
  <si>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</si>
  <si>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</si>
  <si>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</si>
  <si>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</si>
  <si>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</si>
  <si>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</si>
  <si>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</si>
  <si>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</si>
  <si>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</si>
  <si>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</si>
  <si>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</si>
  <si>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</si>
  <si>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</si>
  <si>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</si>
  <si>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</si>
  <si>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</si>
  <si>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</si>
  <si>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</si>
  <si>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</si>
  <si>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</si>
  <si>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</si>
  <si>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</si>
  <si>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</si>
  <si>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</si>
  <si>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</si>
  <si>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</si>
  <si>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</si>
  <si>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</si>
  <si>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</si>
  <si>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</si>
  <si>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</si>
  <si>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</si>
  <si>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</si>
  <si>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</si>
  <si>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</si>
  <si>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</si>
  <si>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</si>
  <si>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</si>
  <si>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</si>
  <si>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</si>
  <si>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</si>
  <si>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</si>
  <si>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</si>
  <si>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</si>
  <si>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</si>
  <si>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</si>
  <si>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</si>
  <si>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</si>
  <si>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</si>
  <si>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</si>
  <si>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</si>
  <si>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</si>
  <si>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</si>
  <si>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</si>
  <si>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</si>
  <si>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</si>
  <si>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</si>
  <si>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</si>
  <si>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</si>
  <si>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</si>
  <si>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</si>
  <si>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</si>
  <si>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</si>
  <si>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</si>
  <si>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</si>
  <si>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</si>
  <si>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</si>
  <si>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</si>
  <si>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</si>
  <si>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</si>
  <si>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</si>
  <si>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</si>
  <si>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</si>
  <si>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</si>
  <si>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</si>
  <si>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</si>
  <si>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</si>
  <si>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</si>
  <si>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</si>
  <si>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</si>
  <si>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</si>
  <si>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</si>
  <si>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</si>
  <si>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</si>
  <si>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</si>
  <si>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</si>
  <si>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</si>
  <si>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</si>
  <si>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</si>
  <si>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</si>
  <si>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</si>
  <si>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</si>
  <si>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</si>
  <si>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</si>
  <si>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</si>
  <si>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</si>
  <si>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</si>
  <si>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</si>
  <si>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</si>
  <si>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</si>
  <si>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</si>
  <si>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</si>
  <si>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</si>
  <si>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</si>
  <si>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</si>
  <si>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</si>
  <si>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</si>
  <si>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</si>
  <si>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</si>
  <si>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</si>
  <si>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</si>
  <si>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</si>
  <si>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</si>
  <si>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</si>
  <si>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</si>
  <si>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</si>
  <si>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</si>
  <si>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</si>
  <si>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</si>
  <si>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</si>
  <si>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</si>
  <si>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</si>
  <si>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</si>
  <si>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</si>
  <si>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</si>
  <si>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</si>
  <si>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</si>
  <si>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</si>
  <si>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</si>
  <si>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</si>
  <si>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</si>
  <si>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</si>
  <si>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</si>
  <si>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</si>
  <si>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</si>
  <si>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</si>
  <si>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</si>
  <si>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</si>
  <si>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</si>
  <si>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</si>
  <si>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</si>
  <si>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</si>
  <si>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</si>
  <si>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</si>
  <si>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</si>
  <si>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</si>
  <si>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</si>
  <si>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</si>
  <si>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</si>
  <si>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</si>
  <si>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</si>
  <si>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</si>
  <si>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</si>
  <si>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</si>
  <si>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</si>
  <si>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</si>
  <si>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</si>
  <si>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</si>
  <si>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</si>
  <si>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</si>
  <si>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</si>
  <si>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</si>
  <si>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</si>
  <si>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</si>
  <si>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</si>
  <si>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</si>
  <si>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</si>
  <si>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</si>
  <si>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</si>
  <si>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</si>
  <si>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</si>
  <si>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</si>
  <si>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</si>
  <si>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</si>
  <si>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</si>
  <si>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</si>
  <si>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</si>
  <si>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</si>
  <si>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</si>
  <si>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</si>
  <si>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</si>
  <si>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</si>
  <si>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</si>
  <si>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</si>
  <si>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</si>
  <si>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</si>
  <si>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</si>
  <si>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</si>
  <si>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</si>
  <si>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</si>
  <si>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</si>
  <si>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</si>
  <si>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</si>
  <si>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</si>
  <si>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</si>
  <si>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</si>
  <si>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</si>
  <si>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</si>
  <si>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</si>
  <si>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</si>
  <si>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</si>
  <si>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</si>
  <si>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</si>
  <si>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</si>
  <si>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</si>
  <si>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</si>
  <si>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</si>
  <si>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</si>
  <si>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</si>
  <si>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</si>
  <si>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</si>
  <si>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</si>
  <si>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</si>
  <si>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</si>
  <si>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</si>
  <si>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</si>
  <si>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</si>
  <si>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</si>
  <si>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</si>
  <si>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</si>
  <si>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</si>
  <si>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</si>
  <si>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</si>
  <si>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</si>
  <si>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</si>
  <si>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</si>
  <si>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</si>
  <si>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</si>
  <si>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</si>
  <si>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</si>
  <si>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</si>
  <si>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</si>
  <si>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</si>
  <si>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</si>
  <si>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</si>
  <si>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</si>
  <si>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</si>
  <si>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</si>
  <si>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</si>
  <si>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</si>
  <si>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</si>
  <si>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</si>
  <si>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</si>
  <si>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</si>
  <si>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</si>
  <si>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</si>
  <si>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</si>
  <si>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</si>
  <si>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</si>
  <si>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</si>
  <si>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</si>
  <si>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</si>
  <si>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</si>
  <si>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</si>
  <si>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</si>
  <si>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</si>
  <si>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</si>
  <si>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</si>
  <si>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</si>
  <si>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</si>
  <si>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</si>
  <si>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</si>
  <si>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</si>
  <si>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</si>
  <si>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</si>
  <si>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</si>
  <si>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</si>
  <si>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</si>
  <si>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</si>
  <si>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</si>
  <si>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</si>
  <si>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</si>
  <si>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</si>
  <si>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</si>
  <si>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</si>
  <si>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</si>
  <si>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</si>
  <si>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</si>
  <si>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</si>
  <si>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</si>
  <si>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</si>
  <si>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</si>
  <si>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</si>
  <si>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</si>
  <si>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</si>
  <si>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</si>
  <si>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</si>
  <si>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</si>
  <si>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</si>
  <si>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</si>
  <si>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</si>
  <si>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</si>
  <si>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</si>
  <si>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</si>
  <si>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</si>
  <si>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</si>
  <si>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</si>
  <si>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</si>
  <si>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</si>
  <si>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</si>
  <si>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</si>
  <si>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</si>
  <si>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</si>
  <si>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</si>
  <si>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</si>
  <si>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</si>
  <si>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</si>
  <si>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</si>
  <si>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</si>
  <si>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</si>
  <si>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</si>
  <si>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</si>
  <si>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</si>
  <si>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</si>
  <si>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</si>
  <si>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</si>
  <si>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</si>
  <si>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</si>
  <si>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</si>
  <si>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</si>
  <si>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</si>
  <si>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</si>
  <si>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</si>
  <si>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</si>
  <si>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</si>
  <si>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</si>
  <si>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</si>
  <si>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</si>
  <si>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</si>
  <si>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</si>
  <si>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</si>
  <si>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</si>
  <si>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</si>
  <si>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</si>
  <si>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</si>
  <si>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</si>
  <si>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</si>
  <si>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</si>
  <si>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</si>
  <si>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</si>
  <si>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</si>
  <si>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</si>
  <si>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</si>
  <si>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</si>
  <si>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</si>
  <si>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</si>
  <si>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</si>
  <si>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</si>
  <si>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</si>
  <si>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</si>
  <si>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</si>
  <si>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</si>
  <si>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</si>
  <si>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</si>
  <si>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</si>
  <si>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</si>
  <si>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</si>
  <si>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</si>
  <si>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</si>
  <si>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</si>
  <si>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</si>
  <si>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</si>
  <si>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</si>
  <si>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</si>
  <si>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</si>
  <si>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</si>
  <si>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</si>
  <si>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</si>
  <si>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</si>
  <si>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</si>
  <si>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</si>
  <si>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</si>
  <si>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</si>
  <si>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</si>
  <si>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</si>
  <si>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</si>
  <si>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</si>
  <si>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</si>
  <si>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</si>
  <si>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</si>
  <si>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</si>
  <si>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</si>
  <si>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</si>
  <si>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</si>
  <si>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</si>
  <si>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</si>
  <si>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</si>
  <si>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</si>
  <si>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</si>
  <si>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</si>
  <si>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</si>
  <si>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</si>
  <si>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</si>
  <si>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</si>
  <si>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</si>
  <si>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</si>
  <si>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</si>
  <si>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</si>
  <si>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</si>
  <si>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</si>
  <si>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</si>
  <si>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</si>
  <si>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</si>
  <si>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</si>
  <si>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</si>
  <si>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</si>
  <si>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</si>
  <si>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</si>
  <si>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</si>
  <si>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</si>
  <si>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</si>
  <si>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</si>
  <si>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</si>
  <si>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</si>
  <si>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</si>
  <si>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</si>
  <si>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</si>
  <si>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</si>
  <si>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</si>
  <si>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</si>
  <si>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</si>
  <si>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</si>
  <si>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</si>
  <si>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</si>
  <si>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</si>
  <si>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</si>
  <si>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</si>
  <si>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</si>
  <si>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</si>
  <si>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</si>
  <si>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</si>
  <si>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</si>
  <si>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</si>
  <si>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</si>
  <si>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</si>
  <si>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</si>
  <si>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</si>
  <si>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</si>
  <si>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</si>
  <si>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</si>
  <si>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</si>
  <si>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</si>
  <si>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</si>
  <si>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</si>
  <si>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</si>
  <si>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</si>
  <si>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</si>
  <si>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</si>
  <si>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</si>
  <si>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</si>
  <si>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</si>
  <si>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</si>
  <si>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</si>
  <si>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</si>
  <si>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</si>
  <si>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</si>
  <si>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</si>
  <si>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</si>
  <si>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</si>
  <si>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</si>
  <si>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</si>
  <si>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</si>
  <si>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</si>
  <si>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</si>
  <si>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</si>
  <si>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</si>
  <si>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</si>
  <si>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</si>
  <si>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</si>
  <si>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</si>
  <si>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</si>
  <si>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</si>
  <si>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</si>
  <si>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</si>
  <si>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</si>
  <si>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</si>
  <si>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</si>
  <si>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</si>
  <si>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</si>
  <si>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</si>
  <si>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</si>
  <si>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</si>
  <si>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</si>
  <si>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</si>
  <si>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</si>
  <si>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</si>
  <si>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</si>
  <si>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</si>
  <si>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</si>
  <si>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</si>
  <si>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</si>
  <si>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</si>
  <si>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</si>
  <si>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</si>
  <si>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</si>
  <si>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</si>
  <si>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</si>
  <si>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</si>
  <si>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</si>
  <si>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</si>
  <si>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</si>
  <si>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</si>
  <si>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</si>
  <si>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</si>
  <si>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</si>
  <si>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</si>
  <si>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</si>
  <si>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</si>
  <si>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</si>
  <si>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</si>
  <si>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</si>
  <si>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</si>
  <si>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</si>
  <si>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</si>
  <si>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</si>
  <si>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</si>
  <si>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</si>
  <si>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</si>
  <si>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</si>
  <si>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</si>
  <si>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</si>
  <si>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</si>
  <si>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</si>
  <si>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</si>
  <si>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</si>
  <si>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</si>
  <si>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</si>
  <si>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</si>
  <si>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</si>
  <si>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</si>
  <si>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</si>
  <si>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</si>
  <si>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</si>
  <si>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</si>
  <si>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</si>
  <si>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</si>
  <si>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</si>
  <si>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</si>
  <si>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</si>
  <si>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</si>
  <si>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</si>
  <si>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</si>
  <si>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</si>
  <si>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</si>
  <si>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</si>
  <si>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</si>
  <si>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</si>
  <si>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</si>
  <si>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</si>
  <si>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</si>
  <si>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</si>
  <si>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</si>
  <si>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</si>
  <si>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</si>
  <si>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</si>
  <si>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</si>
  <si>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</si>
  <si>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</si>
  <si>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</si>
  <si>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</si>
  <si>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</si>
  <si>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</si>
  <si>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</si>
  <si>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</si>
  <si>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</si>
  <si>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</si>
  <si>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</si>
  <si>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</si>
  <si>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</si>
  <si>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</si>
  <si>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</si>
  <si>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</si>
  <si>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</si>
  <si>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</si>
  <si>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</si>
  <si>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</si>
  <si>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</si>
  <si>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</si>
  <si>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</si>
  <si>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</si>
  <si>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</si>
  <si>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</si>
  <si>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</si>
  <si>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</si>
  <si>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</si>
  <si>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</si>
  <si>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</si>
  <si>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</si>
  <si>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</si>
  <si>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</si>
  <si>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</si>
  <si>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</si>
  <si>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</si>
  <si>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</si>
  <si>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</si>
  <si>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</si>
  <si>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</si>
  <si>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</si>
  <si>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</si>
  <si>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</si>
  <si>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</si>
  <si>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</si>
  <si>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</si>
  <si>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</si>
  <si>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</si>
  <si>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</si>
  <si>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</si>
  <si>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</si>
  <si>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</si>
  <si>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</si>
  <si>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</si>
  <si>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</si>
  <si>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</si>
  <si>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</si>
  <si>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</si>
  <si>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</si>
  <si>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</si>
  <si>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</si>
  <si>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</si>
  <si>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</si>
  <si>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</si>
  <si>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</si>
  <si>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</si>
  <si>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</si>
  <si>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</si>
  <si>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</si>
  <si>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</si>
  <si>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</si>
  <si>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</si>
  <si>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</si>
  <si>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</si>
  <si>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</si>
  <si>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</si>
  <si>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</si>
  <si>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</si>
  <si>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</si>
  <si>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</si>
  <si>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</si>
  <si>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</si>
  <si>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</si>
  <si>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</si>
  <si>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</si>
  <si>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</si>
  <si>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</si>
  <si>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</si>
  <si>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</si>
  <si>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</si>
  <si>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</si>
  <si>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</si>
  <si>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</si>
  <si>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</si>
  <si>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</si>
  <si>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</si>
  <si>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</si>
  <si>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</si>
  <si>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</si>
  <si>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</si>
  <si>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</si>
  <si>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</si>
  <si>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</si>
  <si>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</si>
  <si>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</si>
  <si>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</si>
  <si>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</si>
  <si>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</si>
  <si>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</si>
  <si>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</si>
  <si>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</si>
  <si>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</si>
  <si>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</si>
  <si>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</si>
  <si>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</si>
  <si>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</si>
  <si>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</si>
  <si>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</si>
  <si>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</si>
  <si>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</si>
  <si>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</si>
  <si>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</si>
  <si>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</si>
  <si>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</si>
  <si>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</si>
  <si>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</si>
  <si>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</si>
  <si>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</si>
  <si>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</si>
  <si>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</si>
  <si>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</si>
  <si>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</si>
  <si>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</si>
  <si>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</si>
  <si>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</si>
  <si>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</si>
  <si>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</si>
  <si>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</si>
  <si>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</si>
  <si>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</si>
  <si>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</si>
  <si>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</si>
  <si>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</si>
  <si>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</si>
  <si>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</si>
  <si>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</si>
  <si>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</si>
  <si>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</si>
  <si>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</si>
  <si>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</si>
  <si>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</si>
  <si>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</si>
  <si>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</si>
  <si>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</si>
  <si>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</si>
  <si>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</si>
  <si>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</si>
  <si>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</si>
  <si>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</si>
  <si>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</si>
  <si>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</si>
  <si>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</si>
  <si>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</si>
  <si>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</si>
  <si>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</si>
  <si>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</si>
  <si>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</si>
  <si>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</si>
  <si>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</si>
  <si>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</si>
  <si>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</si>
  <si>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</si>
  <si>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</si>
  <si>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</si>
  <si>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</si>
  <si>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</si>
  <si>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</si>
  <si>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</si>
  <si>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</si>
  <si>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</si>
  <si>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</si>
  <si>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</si>
  <si>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</si>
  <si>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</si>
  <si>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</si>
  <si>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</si>
  <si>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</si>
  <si>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</si>
  <si>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</si>
  <si>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</si>
  <si>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</si>
  <si>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</si>
  <si>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</si>
  <si>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</si>
  <si>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</si>
  <si>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</si>
  <si>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</si>
  <si>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</si>
  <si>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</si>
  <si>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</si>
  <si>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</si>
  <si>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</si>
  <si>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</si>
  <si>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</si>
  <si>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</si>
  <si>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</si>
  <si>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</si>
  <si>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</si>
  <si>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</si>
  <si>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</si>
  <si>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</si>
  <si>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</si>
  <si>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</si>
  <si>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</si>
  <si>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</si>
  <si>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</si>
  <si>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</si>
  <si>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</si>
  <si>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</si>
  <si>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</si>
  <si>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</si>
  <si>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</si>
  <si>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</si>
  <si>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</si>
  <si>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</si>
  <si>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</si>
  <si>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</si>
  <si>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</si>
  <si>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</si>
  <si>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</si>
  <si>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</si>
  <si>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</si>
  <si>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</si>
  <si>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</si>
  <si>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</si>
  <si>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</si>
  <si>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</si>
  <si>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</si>
  <si>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</si>
  <si>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</si>
  <si>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</si>
  <si>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</si>
  <si>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</si>
  <si>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</si>
  <si>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</si>
  <si>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</si>
  <si>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</si>
  <si>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</si>
  <si>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</si>
  <si>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</si>
  <si>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</si>
  <si>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</si>
  <si>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</si>
  <si>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</si>
  <si>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</si>
  <si>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</si>
  <si>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</si>
  <si>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</si>
  <si>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</si>
  <si>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</si>
  <si>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</si>
  <si>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</si>
  <si>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</si>
  <si>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</si>
  <si>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</si>
  <si>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</si>
  <si>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</si>
  <si>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</si>
  <si>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</si>
  <si>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</si>
  <si>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</si>
  <si>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</si>
  <si>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</si>
  <si>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</si>
  <si>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</si>
  <si>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</si>
  <si>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</si>
  <si>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</si>
  <si>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</si>
  <si>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</si>
  <si>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</si>
  <si>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</si>
  <si>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</si>
  <si>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</si>
  <si>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</si>
  <si>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</si>
  <si>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</si>
  <si>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</si>
  <si>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</si>
  <si>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</si>
  <si>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</si>
  <si>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</si>
  <si>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</si>
  <si>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</si>
  <si>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</si>
  <si>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</si>
  <si>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</si>
  <si>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</si>
  <si>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</si>
  <si>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</si>
  <si>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</si>
  <si>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</si>
  <si>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</si>
  <si>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</si>
  <si>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</si>
  <si>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</si>
  <si>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</si>
  <si>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</si>
  <si>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</si>
  <si>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</si>
  <si>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</si>
  <si>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</si>
  <si>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</si>
  <si>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</si>
  <si>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</si>
  <si>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</si>
  <si>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</si>
  <si>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</si>
  <si>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</si>
  <si>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</si>
  <si>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</si>
  <si>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</si>
  <si>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</si>
  <si>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</si>
  <si>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</si>
  <si>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</si>
  <si>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</si>
  <si>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</si>
  <si>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</si>
  <si>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</si>
  <si>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</si>
  <si>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</si>
  <si>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</si>
  <si>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</si>
  <si>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</si>
  <si>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</si>
  <si>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</si>
  <si>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</si>
  <si>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</si>
  <si>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</si>
  <si>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</si>
  <si>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</si>
  <si>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</si>
  <si>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</si>
  <si>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</si>
  <si>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</si>
  <si>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</si>
  <si>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</si>
  <si>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</si>
  <si>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</si>
  <si>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</si>
  <si>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</si>
  <si>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</si>
  <si>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</si>
  <si>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</si>
  <si>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</si>
  <si>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</si>
  <si>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</si>
  <si>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</si>
  <si>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</si>
  <si>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</si>
  <si>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</si>
  <si>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</si>
  <si>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</si>
  <si>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</si>
  <si>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</si>
  <si>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</si>
  <si>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</si>
  <si>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</si>
  <si>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</si>
  <si>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</si>
  <si>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</si>
  <si>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</si>
  <si>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</si>
  <si>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</si>
  <si>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</si>
  <si>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</si>
  <si>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</si>
  <si>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</si>
  <si>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</si>
  <si>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</si>
  <si>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</si>
  <si>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</si>
  <si>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</si>
  <si>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</si>
  <si>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</si>
  <si>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</si>
  <si>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</si>
  <si>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</si>
  <si>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</si>
  <si>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</si>
  <si>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</si>
  <si>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</si>
  <si>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</si>
  <si>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</si>
  <si>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</si>
  <si>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</si>
  <si>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</si>
  <si>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</si>
  <si>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</si>
  <si>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</si>
  <si>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</si>
  <si>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</si>
  <si>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</si>
  <si>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</si>
  <si>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</si>
  <si>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</si>
  <si>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</si>
  <si>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</si>
  <si>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</si>
  <si>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</si>
  <si>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</si>
  <si>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</si>
  <si>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</si>
  <si>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</si>
  <si>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</si>
  <si>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</si>
  <si>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</si>
  <si>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</si>
  <si>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</si>
  <si>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</si>
  <si>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</si>
  <si>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</si>
  <si>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</si>
  <si>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</si>
  <si>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</si>
  <si>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</si>
  <si>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</si>
  <si>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</si>
  <si>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</si>
  <si>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</si>
  <si>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</si>
  <si>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</si>
  <si>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</si>
  <si>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</si>
  <si>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</si>
  <si>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</si>
  <si>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</si>
  <si>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</si>
  <si>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</si>
  <si>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</si>
  <si>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</si>
  <si>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</si>
  <si>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</si>
  <si>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</si>
  <si>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</si>
  <si>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</si>
  <si>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</si>
  <si>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</si>
  <si>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</si>
  <si>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</si>
  <si>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</si>
  <si>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</si>
  <si>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</si>
  <si>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</si>
  <si>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</si>
  <si>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</si>
  <si>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</si>
  <si>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</si>
  <si>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</si>
  <si>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</si>
  <si>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</si>
  <si>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</si>
  <si>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</si>
  <si>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</si>
  <si>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</si>
  <si>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</si>
  <si>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</si>
  <si>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</si>
  <si>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</si>
  <si>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</si>
  <si>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</si>
  <si>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</si>
  <si>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</si>
  <si>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</si>
  <si>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</si>
  <si>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</si>
  <si>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</si>
  <si>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</si>
  <si>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</si>
  <si>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</si>
  <si>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</si>
  <si>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</si>
  <si>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</si>
  <si>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</si>
  <si>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</si>
  <si>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</si>
  <si>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</si>
  <si>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</si>
  <si>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</si>
  <si>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</si>
  <si>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</si>
  <si>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</si>
  <si>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</si>
  <si>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</si>
  <si>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</si>
  <si>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</si>
  <si>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</si>
  <si>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</si>
  <si>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</si>
  <si>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</si>
  <si>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</si>
  <si>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</si>
  <si>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</si>
  <si>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</si>
  <si>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</si>
  <si>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</si>
  <si>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</si>
  <si>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</si>
  <si>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</si>
  <si>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</si>
  <si>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</si>
  <si>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</si>
  <si>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</si>
  <si>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</si>
  <si>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</si>
  <si>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</si>
  <si>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</si>
  <si>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</si>
  <si>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</si>
  <si>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</si>
  <si>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</si>
  <si>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</si>
  <si>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</si>
  <si>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</si>
  <si>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</si>
  <si>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</si>
  <si>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</si>
  <si>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</si>
  <si>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</si>
  <si>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</si>
  <si>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</si>
  <si>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</si>
  <si>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</si>
  <si>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</si>
  <si>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</si>
  <si>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</si>
  <si>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</si>
  <si>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</si>
  <si>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</si>
  <si>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</si>
  <si>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</si>
  <si>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</si>
  <si>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</si>
  <si>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</si>
  <si>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</si>
  <si>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</si>
  <si>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</si>
  <si>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</si>
  <si>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</si>
  <si>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</si>
  <si>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</si>
  <si>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</si>
  <si>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</si>
  <si>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</si>
  <si>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</si>
  <si>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</si>
  <si>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</si>
  <si>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</si>
  <si>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</si>
  <si>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</si>
  <si>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</si>
  <si>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</si>
  <si>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</si>
  <si>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</si>
  <si>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</si>
  <si>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</si>
  <si>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</si>
  <si>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</si>
  <si>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</si>
  <si>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</si>
  <si>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</si>
  <si>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</si>
  <si>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</si>
  <si>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</si>
  <si>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</si>
  <si>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</si>
  <si>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</si>
  <si>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</si>
  <si>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</si>
  <si>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</si>
  <si>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</si>
  <si>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</si>
  <si>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</si>
  <si>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</si>
  <si>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</si>
  <si>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</si>
  <si>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</si>
  <si>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</si>
  <si>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</si>
  <si>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</si>
  <si>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</si>
  <si>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</si>
  <si>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</si>
  <si>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</si>
  <si>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</si>
  <si>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</si>
  <si>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</si>
  <si>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</si>
  <si>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</si>
  <si>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</si>
  <si>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</si>
  <si>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</si>
  <si>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</si>
  <si>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</si>
  <si>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</si>
  <si>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</si>
  <si>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</si>
  <si>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</si>
  <si>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</si>
  <si>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</si>
  <si>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</si>
  <si>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</si>
  <si>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</si>
  <si>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</si>
  <si>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</si>
  <si>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</si>
  <si>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</si>
  <si>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</si>
  <si>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</si>
  <si>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</si>
  <si>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</si>
  <si>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</si>
  <si>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</si>
  <si>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</si>
  <si>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</si>
  <si>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</si>
  <si>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</si>
  <si>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</si>
  <si>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</si>
  <si>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</si>
  <si>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</si>
  <si>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</si>
  <si>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</si>
  <si>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</si>
  <si>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</si>
  <si>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</si>
  <si>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</si>
  <si>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</si>
  <si>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</si>
  <si>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</si>
  <si>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</si>
  <si>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</si>
  <si>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</si>
  <si>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</si>
  <si>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</si>
  <si>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</si>
  <si>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</si>
  <si>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</si>
  <si>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</si>
  <si>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</si>
  <si>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</si>
  <si>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</si>
  <si>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</si>
  <si>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</si>
  <si>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</si>
  <si>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</si>
  <si>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</si>
  <si>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</si>
  <si>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</si>
  <si>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</si>
  <si>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</si>
  <si>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</si>
  <si>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</si>
  <si>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</si>
  <si>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</si>
  <si>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</si>
  <si>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</si>
  <si>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</si>
  <si>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</si>
  <si>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</si>
  <si>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</si>
  <si>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</si>
  <si>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</si>
  <si>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</si>
  <si>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</si>
  <si>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</si>
  <si>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</si>
  <si>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</si>
  <si>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</si>
  <si>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</si>
  <si>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</si>
  <si>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</si>
  <si>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</si>
  <si>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</si>
  <si>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</si>
  <si>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</si>
  <si>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</si>
  <si>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</si>
  <si>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</si>
  <si>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</si>
  <si>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</si>
  <si>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</si>
  <si>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</si>
  <si>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</si>
  <si>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</si>
  <si>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</si>
  <si>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</si>
  <si>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</si>
  <si>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</si>
  <si>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</si>
  <si>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</si>
  <si>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</si>
  <si>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</si>
  <si>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</si>
  <si>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</si>
  <si>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</si>
  <si>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</si>
  <si>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</si>
  <si>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</si>
  <si>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</si>
  <si>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</si>
  <si>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</si>
  <si>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</si>
  <si>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</si>
  <si>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</si>
  <si>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</si>
  <si>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</si>
  <si>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</si>
  <si>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</si>
  <si>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</si>
  <si>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</si>
  <si>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</si>
  <si>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</si>
  <si>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</si>
  <si>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</si>
  <si>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</si>
  <si>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</si>
  <si>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</si>
  <si>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</si>
  <si>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</si>
  <si>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</si>
  <si>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</si>
  <si>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</si>
  <si>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</si>
  <si>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</si>
  <si>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</si>
  <si>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</si>
  <si>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</si>
  <si>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</si>
  <si>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</si>
  <si>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</si>
  <si>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</si>
  <si>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</si>
  <si>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</si>
  <si>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</si>
  <si>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</si>
  <si>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</si>
  <si>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</si>
  <si>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</si>
  <si>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</si>
  <si>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</si>
  <si>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</si>
  <si>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</si>
  <si>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</si>
  <si>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</si>
  <si>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</si>
  <si>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</si>
  <si>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</si>
  <si>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</si>
  <si>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</si>
  <si>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</si>
  <si>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</si>
  <si>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</si>
  <si>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</si>
  <si>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</si>
  <si>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</si>
  <si>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</si>
  <si>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</si>
  <si>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</si>
  <si>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</si>
  <si>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</si>
  <si>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</si>
  <si>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</si>
  <si>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</si>
  <si>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</si>
  <si>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</si>
  <si>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</si>
  <si>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</si>
  <si>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</si>
  <si>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</si>
  <si>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</si>
  <si>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</si>
  <si>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</si>
  <si>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</si>
  <si>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</si>
  <si>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</si>
  <si>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</si>
  <si>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</si>
  <si>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</si>
  <si>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</si>
  <si>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</si>
  <si>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</si>
  <si>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</si>
  <si>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</si>
  <si>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</si>
  <si>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</si>
  <si>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</si>
  <si>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</si>
  <si>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</si>
  <si>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</si>
  <si>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</si>
  <si>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</si>
  <si>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</si>
  <si>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</si>
  <si>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</si>
  <si>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</si>
  <si>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</si>
  <si>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</si>
  <si>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</si>
  <si>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</si>
  <si>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</si>
  <si>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</si>
  <si>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</si>
  <si>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</si>
  <si>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</si>
  <si>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</si>
  <si>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</si>
  <si>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</si>
  <si>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</si>
  <si>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</si>
  <si>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</si>
  <si>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</si>
  <si>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</si>
  <si>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</si>
  <si>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</si>
  <si>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</si>
  <si>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</si>
  <si>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</si>
  <si>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</si>
  <si>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</si>
  <si>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</si>
  <si>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</si>
  <si>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</si>
  <si>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</si>
  <si>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</si>
  <si>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</si>
  <si>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</si>
  <si>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</si>
  <si>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</si>
  <si>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</si>
  <si>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</si>
  <si>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</si>
  <si>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</si>
  <si>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</si>
  <si>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</si>
  <si>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</si>
  <si>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</si>
  <si>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</si>
  <si>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</si>
  <si>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</si>
  <si>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</si>
  <si>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</si>
  <si>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</si>
  <si>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</si>
  <si>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</si>
  <si>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</si>
  <si>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</si>
  <si>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</si>
  <si>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</si>
  <si>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</si>
  <si>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</si>
  <si>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</si>
  <si>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</si>
  <si>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</si>
  <si>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</si>
  <si>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</si>
  <si>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</si>
  <si>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</si>
  <si>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</si>
  <si>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</si>
  <si>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</si>
  <si>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</si>
  <si>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</si>
  <si>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</si>
  <si>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</si>
  <si>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</si>
  <si>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</si>
  <si>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</si>
  <si>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</si>
  <si>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</si>
  <si>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</si>
  <si>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</si>
  <si>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</si>
  <si>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</si>
  <si>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</si>
  <si>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</si>
  <si>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</si>
  <si>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</si>
  <si>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</si>
  <si>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</si>
  <si>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</si>
  <si>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</si>
  <si>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</si>
  <si>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</si>
  <si>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</si>
  <si>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</si>
  <si>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</si>
  <si>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</si>
  <si>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</si>
  <si>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</si>
  <si>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</si>
  <si>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</si>
  <si>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</si>
  <si>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</si>
  <si>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</si>
  <si>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</si>
  <si>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</si>
  <si>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</si>
  <si>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</si>
  <si>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</si>
  <si>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</si>
  <si>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</si>
  <si>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</si>
  <si>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</si>
  <si>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</si>
  <si>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</si>
  <si>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</si>
  <si>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</si>
  <si>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</si>
  <si>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</si>
  <si>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</si>
  <si>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</si>
  <si>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</si>
  <si>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</si>
  <si>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</si>
  <si>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</si>
  <si>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</si>
  <si>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</si>
  <si>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</si>
  <si>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</si>
  <si>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</si>
  <si>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</si>
  <si>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</si>
  <si>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</si>
  <si>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</si>
  <si>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</si>
  <si>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</si>
  <si>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</si>
  <si>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</si>
  <si>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</si>
  <si>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</si>
  <si>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</si>
  <si>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</si>
  <si>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</si>
  <si>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</si>
  <si>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</si>
  <si>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</si>
  <si>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</si>
  <si>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</si>
  <si>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</si>
  <si>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</si>
  <si>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</si>
  <si>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</si>
  <si>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</si>
  <si>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</si>
  <si>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</si>
  <si>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</si>
  <si>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</si>
  <si>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</si>
  <si>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</si>
  <si>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</si>
  <si>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</si>
  <si>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</si>
  <si>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</si>
  <si>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</si>
  <si>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</si>
  <si>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</si>
  <si>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</si>
  <si>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</si>
  <si>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</si>
  <si>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</si>
  <si>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</si>
  <si>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</si>
  <si>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</si>
  <si>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</si>
  <si>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</si>
  <si>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</si>
  <si>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</si>
  <si>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</si>
  <si>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</si>
  <si>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</si>
  <si>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</si>
  <si>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</si>
  <si>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</si>
  <si>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</si>
  <si>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</si>
  <si>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</si>
  <si>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</si>
  <si>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</si>
  <si>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</si>
  <si>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</si>
  <si>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</si>
  <si>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</si>
  <si>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</si>
  <si>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</si>
  <si>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</si>
  <si>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</si>
  <si>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</si>
  <si>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</si>
  <si>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</si>
  <si>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</si>
  <si>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</si>
  <si>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</si>
  <si>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</si>
  <si>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</si>
  <si>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</si>
  <si>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</si>
  <si>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</si>
  <si>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</si>
  <si>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</si>
  <si>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</si>
  <si>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</si>
  <si>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</si>
  <si>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</si>
  <si>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</si>
  <si>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</si>
  <si>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</si>
  <si>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</si>
  <si>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</si>
  <si>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</si>
  <si>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</si>
  <si>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</si>
  <si>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</si>
  <si>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</si>
  <si>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</si>
  <si>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</si>
  <si>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</si>
  <si>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</si>
  <si>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</si>
  <si>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</si>
  <si>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</si>
  <si>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</si>
  <si>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</si>
  <si>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</si>
  <si>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</si>
  <si>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</si>
  <si>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</si>
  <si>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</si>
  <si>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</si>
  <si>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</si>
  <si>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</si>
  <si>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</si>
  <si>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</si>
  <si>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</si>
  <si>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</si>
  <si>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</si>
  <si>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</si>
  <si>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</si>
  <si>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</si>
  <si>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</si>
  <si>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</si>
  <si>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</si>
  <si>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</si>
  <si>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</si>
  <si>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</si>
  <si>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</si>
  <si>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</si>
  <si>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</si>
  <si>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</si>
  <si>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</si>
  <si>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</si>
  <si>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</si>
  <si>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</si>
  <si>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</si>
  <si>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</si>
  <si>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</si>
  <si>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</si>
  <si>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</si>
  <si>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</si>
  <si>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</si>
  <si>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</si>
  <si>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</si>
  <si>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</si>
  <si>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</si>
  <si>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</si>
  <si>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</si>
  <si>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</si>
  <si>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</si>
  <si>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</si>
  <si>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</si>
  <si>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</si>
  <si>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</si>
  <si>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</si>
  <si>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</si>
  <si>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</si>
  <si>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</si>
  <si>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</si>
  <si>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</si>
  <si>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</si>
  <si>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</si>
  <si>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</si>
  <si>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</si>
  <si>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</si>
  <si>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</si>
  <si>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</si>
  <si>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</si>
  <si>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</si>
  <si>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</si>
  <si>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</si>
  <si>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</si>
  <si>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</si>
  <si>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</si>
  <si>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</si>
  <si>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</si>
  <si>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</si>
  <si>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</si>
  <si>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</si>
  <si>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</si>
  <si>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</si>
  <si>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</si>
  <si>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</si>
  <si>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</si>
  <si>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</si>
  <si>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</si>
  <si>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</si>
  <si>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</si>
  <si>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</si>
  <si>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</si>
  <si>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</si>
  <si>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</si>
  <si>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</si>
  <si>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</si>
  <si>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</si>
  <si>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</si>
  <si>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</si>
  <si>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</si>
  <si>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</si>
  <si>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</si>
  <si>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</si>
  <si>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</si>
  <si>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</si>
  <si>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</si>
  <si>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</si>
  <si>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</si>
  <si>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</si>
  <si>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</si>
  <si>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</si>
  <si>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</si>
  <si>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</si>
  <si>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</si>
  <si>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</si>
  <si>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</si>
  <si>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</si>
  <si>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</si>
  <si>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</si>
  <si>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</si>
  <si>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</si>
  <si>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</si>
  <si>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</si>
  <si>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</si>
  <si>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</si>
  <si>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</si>
  <si>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</si>
  <si>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</si>
  <si>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</si>
  <si>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</si>
  <si>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</si>
  <si>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</si>
  <si>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</si>
  <si>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</si>
  <si>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</si>
  <si>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</si>
  <si>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</si>
  <si>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</si>
  <si>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</si>
  <si>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</si>
  <si>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</si>
  <si>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</si>
  <si>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</si>
  <si>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</si>
  <si>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</si>
  <si>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</si>
  <si>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</si>
  <si>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</si>
  <si>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</si>
  <si>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</si>
  <si>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</si>
  <si>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</si>
  <si>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</si>
  <si>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</si>
  <si>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</si>
  <si>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</si>
  <si>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</si>
  <si>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</si>
  <si>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</si>
  <si>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</si>
  <si>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</si>
  <si>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</si>
  <si>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</si>
  <si>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</si>
  <si>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</si>
  <si>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</si>
  <si>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</si>
  <si>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</si>
  <si>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</si>
  <si>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</si>
  <si>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</si>
  <si>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</si>
  <si>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</si>
  <si>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</si>
  <si>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</si>
  <si>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</si>
  <si>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</si>
  <si>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</si>
  <si>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</si>
  <si>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</si>
  <si>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</si>
  <si>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</si>
  <si>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</si>
  <si>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</si>
  <si>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</si>
  <si>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</si>
  <si>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</si>
  <si>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</si>
  <si>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</si>
  <si>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</si>
  <si>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</si>
  <si>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</si>
  <si>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</si>
  <si>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</si>
  <si>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</si>
  <si>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</si>
  <si>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</si>
  <si>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</si>
  <si>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</si>
  <si>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</si>
  <si>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</si>
  <si>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</si>
  <si>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</si>
  <si>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</si>
  <si>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</si>
  <si>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</si>
  <si>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</si>
  <si>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</si>
  <si>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</si>
  <si>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</si>
  <si>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</si>
  <si>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</si>
  <si>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</si>
  <si>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</si>
  <si>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</si>
  <si>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</si>
  <si>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</si>
  <si>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</si>
  <si>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</si>
  <si>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</si>
  <si>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</si>
  <si>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</si>
  <si>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</si>
  <si>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</si>
  <si>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</si>
  <si>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</si>
  <si>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</si>
  <si>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</si>
  <si>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</si>
  <si>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</si>
  <si>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</si>
  <si>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</si>
  <si>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</si>
  <si>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</si>
  <si>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</si>
  <si>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</si>
  <si>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</si>
  <si>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</si>
  <si>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</si>
  <si>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</si>
  <si>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</si>
  <si>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</si>
  <si>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</si>
  <si>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</si>
  <si>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</si>
  <si>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</si>
  <si>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</si>
  <si>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</si>
  <si>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</si>
  <si>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</si>
  <si>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</si>
  <si>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</si>
  <si>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</si>
  <si>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</si>
  <si>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</si>
  <si>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</si>
  <si>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</si>
  <si>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</si>
  <si>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</si>
  <si>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</si>
  <si>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</si>
  <si>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</si>
  <si>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</si>
  <si>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</si>
  <si>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</si>
  <si>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</si>
  <si>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</si>
  <si>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</si>
  <si>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</si>
  <si>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</si>
  <si>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</si>
  <si>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</si>
  <si>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</si>
  <si>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</si>
  <si>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</si>
  <si>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</si>
  <si>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</si>
  <si>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</si>
  <si>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</si>
  <si>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</si>
  <si>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</si>
  <si>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</si>
  <si>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</si>
  <si>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</si>
  <si>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</si>
  <si>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</si>
  <si>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</si>
  <si>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</si>
  <si>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</si>
  <si>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</si>
  <si>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</si>
  <si>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</si>
  <si>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</si>
  <si>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</si>
  <si>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</si>
  <si>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</si>
  <si>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</si>
  <si>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</si>
  <si>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</si>
  <si>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</si>
  <si>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</si>
  <si>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</si>
  <si>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</si>
  <si>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</si>
  <si>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</si>
  <si>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</si>
  <si>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</si>
  <si>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</si>
  <si>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</si>
  <si>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</si>
  <si>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</si>
  <si>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</si>
  <si>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</si>
  <si>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</si>
  <si>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</si>
  <si>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</si>
  <si>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</si>
  <si>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</si>
  <si>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</si>
  <si>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</si>
  <si>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</si>
  <si>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</si>
  <si>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</si>
  <si>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</si>
  <si>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</si>
  <si>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</si>
  <si>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</si>
  <si>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</si>
  <si>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</si>
  <si>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</si>
  <si>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</si>
  <si>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</si>
  <si>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</si>
  <si>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</si>
  <si>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</si>
  <si>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</si>
  <si>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</si>
  <si>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</si>
  <si>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</si>
  <si>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</si>
  <si>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</si>
  <si>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</si>
  <si>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</si>
  <si>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</si>
  <si>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</si>
  <si>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</si>
  <si>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</si>
  <si>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</si>
  <si>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</si>
  <si>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</si>
  <si>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</si>
  <si>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</si>
  <si>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</si>
  <si>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</si>
  <si>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</si>
  <si>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</si>
  <si>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</si>
  <si>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</si>
  <si>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</si>
  <si>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</si>
  <si>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</si>
  <si>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</si>
  <si>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</si>
  <si>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</si>
  <si>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</si>
  <si>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</si>
  <si>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</si>
  <si>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</si>
  <si>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</si>
  <si>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</si>
  <si>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</si>
  <si>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</si>
  <si>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</si>
  <si>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</si>
  <si>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</si>
  <si>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</si>
  <si>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</si>
  <si>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</si>
  <si>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</si>
  <si>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</si>
  <si>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</si>
  <si>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</si>
  <si>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</si>
  <si>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</si>
  <si>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</si>
  <si>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</si>
  <si>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</si>
  <si>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</si>
  <si>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</si>
  <si>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</si>
  <si>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</si>
  <si>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</si>
  <si>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</si>
  <si>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</si>
  <si>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</si>
  <si>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</si>
  <si>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</si>
  <si>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</si>
  <si>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</si>
  <si>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</si>
  <si>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</si>
  <si>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</si>
  <si>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</si>
  <si>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</si>
  <si>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</si>
  <si>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</si>
  <si>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</si>
  <si>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</si>
  <si>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</si>
  <si>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</si>
  <si>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</si>
  <si>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</si>
  <si>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</si>
  <si>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</si>
  <si>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</si>
  <si>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</si>
  <si>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</si>
  <si>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</si>
  <si>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</si>
  <si>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</si>
  <si>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</si>
  <si>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</si>
  <si>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</si>
  <si>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</si>
  <si>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</si>
  <si>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</si>
  <si>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</si>
  <si>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</si>
  <si>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</si>
  <si>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</si>
  <si>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</si>
  <si>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</si>
  <si>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</si>
  <si>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</si>
  <si>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</si>
  <si>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</si>
  <si>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</si>
  <si>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</si>
  <si>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</si>
  <si>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</si>
  <si>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</si>
  <si>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</si>
  <si>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</si>
  <si>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</si>
  <si>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</si>
  <si>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</si>
  <si>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</si>
  <si>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</si>
  <si>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</si>
  <si>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</si>
  <si>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</si>
  <si>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</si>
  <si>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</si>
  <si>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</si>
  <si>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</si>
  <si>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</si>
  <si>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</si>
  <si>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</si>
  <si>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</si>
  <si>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</si>
  <si>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</si>
  <si>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</si>
  <si>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</si>
  <si>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</si>
  <si>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</si>
  <si>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</si>
  <si>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</si>
  <si>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</si>
  <si>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</si>
  <si>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</si>
  <si>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</si>
  <si>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</si>
  <si>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</si>
  <si>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</si>
  <si>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</si>
  <si>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</si>
  <si>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</si>
  <si>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</si>
  <si>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</si>
  <si>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</si>
  <si>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</si>
  <si>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</si>
  <si>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</si>
  <si>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</si>
  <si>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</si>
  <si>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</si>
  <si>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</si>
  <si>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</si>
  <si>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</si>
  <si>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</si>
  <si>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</si>
  <si>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</si>
  <si>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</si>
  <si>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</si>
  <si>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</si>
  <si>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</si>
  <si>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</si>
  <si>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</si>
  <si>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</si>
  <si>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</si>
  <si>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</si>
  <si>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</si>
  <si>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</si>
  <si>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</si>
  <si>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</si>
  <si>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</si>
  <si>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</si>
  <si>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</si>
  <si>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</si>
  <si>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</si>
  <si>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</si>
  <si>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</si>
  <si>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</si>
  <si>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</si>
  <si>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</si>
  <si>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</si>
  <si>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</si>
  <si>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</si>
  <si>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</si>
  <si>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</si>
  <si>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</si>
  <si>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</si>
  <si>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</si>
  <si>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</si>
  <si>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</si>
  <si>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</si>
  <si>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</si>
  <si>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</si>
  <si>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</si>
  <si>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</si>
  <si>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</si>
  <si>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</si>
  <si>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</si>
  <si>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</si>
  <si>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</si>
  <si>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</si>
  <si>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</si>
  <si>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</si>
  <si>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</si>
  <si>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</si>
  <si>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</si>
  <si>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</si>
  <si>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</si>
  <si>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</si>
  <si>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</si>
  <si>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</si>
  <si>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</si>
  <si>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</si>
  <si>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</si>
  <si>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</si>
  <si>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</si>
  <si>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</si>
  <si>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</si>
  <si>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</si>
  <si>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</si>
  <si>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</si>
  <si>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</si>
  <si>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</si>
  <si>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</si>
  <si>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</si>
  <si>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</si>
  <si>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</si>
  <si>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</si>
  <si>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</si>
  <si>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</si>
  <si>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</si>
  <si>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</si>
  <si>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</si>
  <si>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</si>
  <si>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</si>
  <si>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</si>
  <si>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</si>
  <si>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</si>
  <si>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</si>
  <si>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</si>
  <si>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</si>
  <si>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</si>
  <si>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</si>
  <si>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</si>
  <si>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</si>
  <si>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</si>
  <si>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</si>
  <si>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</si>
  <si>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</si>
  <si>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</si>
  <si>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</si>
  <si>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</si>
  <si>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</si>
  <si>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</si>
  <si>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</si>
  <si>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</si>
  <si>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</si>
  <si>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</si>
  <si>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</si>
  <si>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</si>
  <si>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</si>
  <si>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</si>
  <si>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</si>
  <si>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</si>
  <si>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</si>
  <si>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</si>
  <si>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</si>
  <si>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</si>
  <si>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</si>
  <si>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</si>
  <si>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</si>
  <si>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</si>
  <si>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</si>
  <si>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</si>
  <si>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</si>
  <si>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</si>
  <si>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</si>
  <si>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</si>
  <si>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</si>
  <si>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</si>
  <si>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</si>
  <si>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</si>
  <si>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</si>
  <si>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</si>
  <si>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</si>
  <si>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</si>
  <si>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</si>
  <si>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</si>
  <si>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</si>
  <si>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</si>
  <si>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</si>
  <si>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</si>
  <si>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</si>
  <si>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</si>
  <si>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</si>
  <si>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</si>
  <si>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</si>
  <si>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</si>
  <si>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</si>
  <si>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</si>
  <si>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</si>
  <si>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</si>
  <si>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</si>
  <si>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</si>
  <si>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</si>
  <si>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</si>
  <si>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</si>
  <si>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</si>
  <si>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</si>
  <si>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</si>
  <si>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</si>
  <si>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</si>
  <si>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</si>
  <si>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</si>
  <si>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</si>
  <si>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</si>
  <si>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</si>
  <si>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</si>
  <si>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</si>
  <si>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</si>
  <si>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</si>
  <si>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</si>
  <si>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</si>
  <si>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</si>
  <si>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</si>
  <si>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</si>
  <si>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</si>
  <si>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</si>
  <si>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</si>
  <si>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</si>
  <si>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</si>
  <si>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</si>
  <si>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</si>
  <si>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</si>
  <si>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</si>
  <si>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</si>
  <si>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</si>
  <si>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</si>
  <si>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</si>
  <si>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</si>
  <si>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</si>
  <si>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</si>
  <si>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</si>
  <si>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</si>
  <si>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</si>
  <si>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</si>
  <si>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</si>
  <si>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</si>
  <si>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</si>
  <si>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</si>
  <si>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</si>
  <si>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</si>
  <si>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</si>
  <si>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</si>
  <si>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</si>
  <si>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</si>
  <si>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</si>
  <si>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</si>
  <si>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</si>
  <si>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</si>
  <si>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</si>
  <si>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</si>
  <si>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</si>
  <si>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</si>
  <si>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</si>
  <si>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</si>
  <si>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</si>
  <si>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</si>
  <si>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</si>
  <si>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</si>
  <si>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</si>
  <si>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</si>
  <si>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</si>
  <si>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</si>
  <si>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</si>
  <si>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</si>
  <si>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</si>
  <si>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</si>
  <si>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</si>
  <si>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</si>
  <si>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</si>
  <si>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</si>
  <si>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</si>
  <si>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</si>
  <si>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</si>
  <si>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</si>
  <si>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</si>
  <si>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</si>
  <si>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</si>
  <si>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</si>
  <si>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</si>
  <si>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</si>
  <si>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</si>
  <si>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</si>
  <si>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</si>
  <si>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</si>
  <si>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</si>
  <si>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</si>
  <si>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</si>
  <si>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</si>
  <si>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</si>
  <si>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</si>
  <si>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</si>
  <si>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</si>
  <si>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</si>
  <si>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</si>
  <si>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</si>
  <si>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</si>
  <si>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</si>
  <si>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</si>
  <si>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</si>
  <si>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</si>
  <si>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</si>
  <si>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</si>
  <si>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</si>
  <si>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</si>
  <si>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</si>
  <si>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</si>
  <si>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</si>
  <si>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</si>
  <si>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</si>
  <si>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</si>
  <si>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</si>
  <si>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</si>
  <si>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</si>
  <si>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</si>
  <si>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</si>
  <si>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</si>
  <si>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</si>
  <si>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</si>
  <si>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</si>
  <si>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</si>
  <si>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</si>
  <si>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</si>
  <si>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</si>
  <si>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</si>
  <si>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</si>
  <si>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</si>
  <si>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</si>
  <si>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</si>
  <si>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</si>
  <si>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</si>
  <si>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</si>
  <si>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</si>
  <si>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</si>
  <si>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</si>
  <si>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</si>
  <si>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</si>
  <si>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</si>
  <si>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</si>
  <si>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</si>
  <si>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</si>
  <si>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</si>
  <si>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</si>
  <si>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</si>
  <si>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</si>
  <si>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</si>
  <si>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</si>
  <si>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</si>
  <si>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</si>
  <si>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</si>
  <si>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</si>
  <si>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</si>
  <si>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</si>
  <si>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</si>
  <si>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</si>
  <si>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</si>
  <si>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</si>
  <si>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</si>
  <si>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</si>
  <si>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</si>
  <si>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</si>
  <si>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</si>
  <si>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</si>
  <si>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</si>
  <si>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</si>
  <si>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</si>
  <si>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</si>
  <si>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</si>
  <si>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</si>
  <si>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</si>
  <si>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</si>
  <si>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</si>
  <si>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</si>
  <si>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</si>
  <si>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</si>
  <si>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</si>
  <si>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</si>
  <si>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</si>
  <si>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</si>
  <si>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</si>
  <si>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</si>
  <si>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</si>
  <si>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</si>
  <si>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</si>
  <si>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</si>
  <si>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</si>
  <si>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</si>
  <si>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</si>
  <si>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</si>
  <si>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</si>
  <si>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</si>
  <si>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</si>
  <si>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</si>
  <si>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</si>
  <si>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</si>
  <si>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</si>
  <si>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</si>
  <si>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</si>
  <si>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</si>
  <si>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</si>
  <si>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</si>
  <si>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</si>
  <si>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</si>
  <si>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</si>
  <si>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</si>
  <si>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</si>
  <si>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</si>
  <si>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</si>
  <si>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</si>
  <si>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</si>
  <si>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</si>
  <si>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</si>
  <si>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</si>
  <si>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</si>
  <si>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</si>
  <si>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</si>
  <si>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</si>
  <si>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</si>
  <si>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</si>
  <si>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</si>
  <si>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</si>
  <si>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</si>
  <si>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</si>
  <si>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</si>
  <si>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</si>
  <si>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</si>
  <si>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</si>
  <si>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</si>
  <si>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</si>
  <si>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</si>
  <si>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</si>
  <si>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</si>
  <si>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</si>
  <si>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</si>
  <si>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</si>
  <si>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</si>
  <si>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</si>
  <si>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</si>
  <si>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</si>
  <si>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</si>
  <si>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</si>
  <si>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</si>
  <si>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</si>
  <si>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</si>
  <si>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</si>
  <si>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</si>
  <si>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</si>
  <si>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</si>
  <si>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</si>
  <si>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</si>
  <si>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</si>
  <si>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</si>
  <si>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</si>
  <si>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</si>
  <si>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</si>
  <si>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</si>
  <si>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</si>
  <si>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</si>
  <si>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</si>
  <si>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</si>
  <si>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</si>
  <si>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</si>
  <si>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</si>
  <si>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</si>
  <si>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</si>
  <si>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</si>
  <si>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</si>
  <si>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</si>
  <si>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</si>
  <si>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</si>
  <si>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</si>
  <si>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</si>
  <si>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</si>
  <si>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</si>
  <si>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</si>
  <si>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</si>
  <si>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</si>
  <si>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</si>
  <si>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</si>
  <si>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</si>
  <si>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</si>
  <si>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</si>
  <si>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</si>
  <si>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</si>
  <si>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</si>
  <si>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</si>
  <si>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</si>
  <si>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</si>
  <si>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</si>
  <si>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</si>
  <si>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</si>
  <si>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</si>
  <si>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</si>
  <si>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</si>
  <si>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</si>
  <si>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</si>
  <si>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</si>
  <si>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</si>
  <si>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</si>
  <si>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</si>
  <si>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</si>
  <si>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</si>
  <si>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</si>
  <si>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</si>
  <si>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</si>
  <si>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</si>
  <si>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</si>
  <si>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</si>
  <si>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</si>
  <si>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</si>
  <si>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</si>
  <si>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</si>
  <si>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</si>
  <si>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</si>
  <si>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</si>
  <si>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</si>
  <si>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</si>
  <si>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</si>
  <si>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</si>
  <si>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</si>
  <si>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</si>
  <si>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</si>
  <si>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</si>
  <si>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</si>
  <si>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</si>
  <si>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</si>
  <si>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</si>
  <si>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</si>
  <si>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</si>
  <si>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</si>
  <si>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</si>
  <si>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</si>
  <si>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</si>
  <si>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</si>
  <si>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</si>
  <si>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</si>
  <si>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</si>
  <si>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</si>
  <si>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</si>
  <si>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</si>
  <si>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</si>
  <si>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</si>
  <si>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</si>
  <si>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</si>
  <si>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</si>
  <si>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</si>
  <si>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</si>
  <si>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</si>
  <si>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</si>
  <si>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</si>
  <si>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</si>
  <si>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</si>
  <si>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</si>
  <si>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</si>
  <si>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</si>
  <si>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</si>
  <si>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</si>
  <si>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</si>
  <si>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</si>
  <si>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</si>
  <si>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</si>
  <si>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</si>
  <si>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</si>
  <si>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</si>
  <si>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</si>
  <si>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</si>
  <si>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</si>
  <si>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</si>
  <si>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</si>
  <si>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</si>
  <si>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</si>
  <si>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</si>
  <si>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</si>
  <si>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</si>
  <si>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</si>
  <si>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</si>
  <si>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</si>
  <si>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</si>
  <si>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</si>
  <si>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</si>
  <si>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</si>
  <si>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</si>
  <si>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</si>
  <si>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</si>
  <si>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</si>
  <si>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</si>
  <si>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</si>
  <si>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</si>
  <si>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</si>
  <si>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</si>
  <si>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</si>
  <si>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</si>
  <si>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</si>
  <si>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</si>
  <si>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</si>
  <si>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</si>
  <si>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</si>
  <si>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</si>
  <si>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</si>
  <si>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</si>
  <si>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</si>
  <si>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</si>
  <si>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</si>
  <si>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</si>
  <si>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</si>
  <si>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</si>
  <si>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</si>
  <si>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</si>
  <si>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</si>
  <si>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</si>
  <si>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</si>
  <si>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</si>
  <si>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</si>
  <si>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</si>
  <si>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</si>
  <si>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</si>
  <si>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</si>
  <si>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</si>
  <si>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</si>
  <si>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</si>
  <si>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</si>
  <si>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</si>
  <si>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</si>
  <si>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</si>
  <si>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</si>
  <si>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</si>
  <si>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</si>
  <si>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</si>
  <si>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</si>
  <si>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</si>
  <si>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</si>
  <si>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</si>
  <si>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</si>
  <si>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</si>
  <si>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</si>
  <si>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</si>
  <si>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</si>
  <si>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</si>
  <si>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</si>
  <si>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</si>
  <si>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</si>
  <si>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</si>
  <si>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</si>
  <si>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</si>
  <si>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</si>
  <si>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</si>
  <si>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</si>
  <si>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</si>
  <si>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</si>
  <si>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</si>
  <si>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</si>
  <si>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</si>
  <si>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</si>
  <si>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</si>
  <si>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</si>
  <si>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</si>
  <si>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</si>
  <si>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</si>
  <si>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</si>
  <si>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</si>
  <si>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</si>
  <si>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</si>
  <si>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</si>
  <si>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</si>
  <si>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</si>
  <si>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</si>
  <si>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</si>
  <si>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</si>
  <si>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</si>
  <si>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</si>
  <si>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</si>
  <si>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</si>
  <si>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</si>
  <si>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</si>
  <si>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</si>
  <si>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</si>
  <si>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</si>
  <si>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</si>
  <si>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</si>
  <si>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</si>
  <si>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</si>
  <si>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</si>
  <si>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</si>
  <si>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</si>
  <si>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</si>
  <si>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</si>
  <si>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</si>
  <si>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</si>
  <si>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</si>
  <si>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</si>
  <si>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</si>
  <si>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</si>
  <si>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</si>
  <si>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</si>
  <si>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</si>
  <si>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</si>
  <si>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</si>
  <si>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</si>
  <si>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</si>
  <si>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</si>
  <si>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</si>
  <si>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</si>
  <si>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</si>
  <si>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</si>
  <si>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</si>
  <si>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</si>
  <si>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</si>
  <si>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</si>
  <si>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</si>
  <si>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</si>
  <si>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</si>
  <si>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</si>
  <si>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</si>
  <si>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</si>
  <si>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</si>
  <si>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</si>
  <si>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</si>
  <si>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</si>
  <si>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</si>
  <si>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</si>
  <si>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</si>
  <si>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</si>
  <si>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</si>
  <si>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</si>
  <si>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</si>
  <si>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</si>
  <si>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</si>
  <si>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</si>
  <si>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</si>
  <si>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</si>
  <si>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</si>
  <si>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</si>
  <si>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</si>
  <si>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</si>
  <si>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</si>
  <si>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</si>
  <si>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</si>
  <si>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</si>
  <si>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</si>
  <si>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</si>
  <si>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</si>
  <si>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</si>
  <si>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</si>
  <si>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</si>
  <si>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</si>
  <si>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</si>
  <si>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</si>
  <si>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</si>
  <si>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</si>
  <si>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</si>
  <si>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</si>
  <si>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</si>
  <si>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</si>
  <si>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</si>
  <si>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</si>
  <si>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</si>
  <si>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</si>
  <si>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</si>
  <si>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</si>
  <si>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</si>
  <si>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</si>
  <si>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</si>
  <si>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</si>
  <si>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</si>
  <si>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</si>
  <si>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</si>
  <si>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</si>
  <si>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</si>
  <si>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</si>
  <si>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</si>
  <si>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</si>
  <si>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</si>
  <si>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</si>
  <si>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</si>
  <si>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</si>
  <si>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</si>
  <si>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</si>
  <si>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</si>
  <si>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</si>
  <si>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</si>
  <si>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</si>
  <si>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</si>
  <si>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</si>
  <si>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</si>
  <si>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</si>
  <si>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</si>
  <si>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</si>
  <si>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</si>
  <si>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</si>
  <si>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</si>
  <si>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</si>
  <si>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</si>
  <si>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</si>
  <si>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</si>
  <si>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</si>
  <si>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</si>
  <si>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</si>
  <si>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</si>
  <si>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</si>
  <si>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</si>
  <si>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</si>
  <si>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</si>
  <si>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</si>
  <si>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</si>
  <si>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</si>
  <si>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</si>
  <si>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</si>
  <si>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</si>
  <si>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</si>
  <si>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</si>
  <si>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</si>
  <si>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</si>
  <si>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</si>
  <si>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</si>
  <si>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</si>
  <si>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</si>
  <si>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</si>
  <si>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</si>
  <si>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</si>
  <si>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</si>
  <si>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</si>
  <si>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</si>
  <si>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</si>
  <si>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</si>
  <si>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</si>
  <si>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</si>
  <si>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</si>
  <si>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</si>
  <si>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</si>
  <si>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</si>
  <si>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</si>
  <si>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</si>
  <si>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</si>
  <si>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</si>
  <si>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</si>
  <si>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</si>
  <si>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</si>
  <si>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</si>
  <si>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</si>
  <si>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</si>
  <si>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</si>
  <si>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</si>
  <si>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</si>
  <si>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</si>
  <si>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</si>
  <si>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</si>
  <si>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</si>
  <si>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</si>
  <si>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</si>
  <si>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</si>
  <si>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</si>
  <si>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</si>
  <si>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</si>
  <si>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</si>
  <si>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</si>
  <si>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</si>
  <si>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</si>
  <si>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</si>
  <si>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</si>
  <si>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</si>
  <si>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</si>
  <si>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</si>
  <si>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</si>
  <si>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</si>
  <si>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</si>
  <si>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</si>
  <si>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</si>
  <si>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</si>
  <si>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</si>
  <si>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</si>
  <si>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</si>
  <si>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</si>
  <si>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</si>
  <si>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</si>
  <si>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</si>
  <si>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</si>
  <si>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</si>
  <si>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</si>
  <si>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</si>
  <si>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</si>
  <si>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</si>
  <si>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</si>
  <si>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</si>
  <si>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</si>
  <si>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</si>
  <si>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</si>
  <si>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</si>
  <si>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</si>
  <si>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</si>
  <si>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</si>
  <si>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</si>
  <si>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</si>
  <si>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</si>
  <si>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</si>
  <si>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</si>
  <si>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</si>
  <si>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</si>
  <si>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</si>
  <si>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</si>
  <si>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</si>
  <si>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</si>
  <si>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</si>
  <si>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</si>
  <si>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</si>
  <si>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</si>
  <si>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</si>
  <si>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</si>
  <si>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</si>
  <si>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</si>
  <si>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</si>
  <si>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</si>
  <si>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</si>
  <si>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</si>
  <si>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</si>
  <si>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</si>
  <si>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</si>
  <si>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</si>
  <si>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</si>
  <si>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</si>
  <si>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</si>
  <si>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</si>
  <si>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</si>
  <si>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</si>
  <si>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</si>
  <si>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</si>
  <si>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</si>
  <si>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</si>
  <si>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</si>
  <si>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</si>
  <si>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</si>
  <si>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</si>
  <si>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</si>
  <si>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</si>
  <si>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</si>
  <si>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</si>
  <si>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</si>
  <si>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</si>
  <si>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</si>
  <si>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</si>
  <si>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</si>
  <si>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</si>
  <si>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</si>
  <si>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</si>
  <si>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</si>
  <si>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</si>
  <si>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</si>
  <si>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</si>
  <si>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</si>
  <si>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</si>
  <si>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</si>
  <si>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</si>
  <si>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</si>
  <si>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</si>
  <si>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</si>
  <si>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</si>
  <si>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</si>
  <si>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</si>
  <si>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</si>
  <si>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</si>
  <si>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</si>
  <si>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</si>
  <si>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</si>
  <si>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</si>
  <si>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</si>
  <si>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</si>
  <si>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</si>
  <si>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</si>
  <si>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</si>
  <si>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</si>
  <si>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</si>
  <si>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</si>
  <si>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</si>
  <si>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</si>
  <si>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</si>
  <si>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</si>
  <si>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</si>
  <si>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</si>
  <si>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</si>
  <si>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</si>
  <si>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</si>
  <si>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</si>
  <si>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</si>
  <si>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</si>
  <si>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</si>
  <si>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</si>
  <si>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</si>
  <si>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</si>
  <si>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</si>
  <si>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</si>
  <si>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</si>
  <si>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</si>
  <si>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</si>
  <si>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</si>
  <si>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</si>
  <si>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</si>
  <si>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</si>
  <si>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</si>
  <si>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</si>
  <si>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</si>
  <si>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</si>
  <si>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</si>
  <si>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</si>
  <si>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</si>
  <si>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</si>
  <si>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</si>
  <si>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</si>
  <si>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</si>
  <si>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</si>
  <si>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</si>
  <si>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</si>
  <si>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</si>
  <si>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</si>
  <si>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</si>
  <si>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</si>
  <si>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</si>
  <si>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</si>
  <si>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</si>
  <si>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</si>
  <si>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</si>
  <si>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</si>
  <si>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</si>
  <si>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</si>
  <si>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</si>
  <si>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</si>
  <si>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</si>
  <si>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</si>
  <si>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</si>
  <si>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</si>
  <si>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</si>
  <si>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</si>
  <si>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</si>
  <si>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</si>
  <si>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</si>
  <si>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</si>
  <si>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</si>
  <si>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</si>
  <si>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</si>
  <si>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</si>
  <si>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</si>
  <si>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</si>
  <si>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</si>
  <si>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</si>
  <si>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</si>
  <si>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</si>
  <si>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</si>
  <si>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</si>
  <si>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</si>
  <si>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</si>
  <si>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</si>
  <si>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</si>
  <si>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</si>
  <si>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</si>
  <si>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</si>
  <si>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</si>
  <si>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</si>
  <si>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</si>
  <si>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</si>
  <si>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</si>
  <si>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</si>
  <si>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</si>
  <si>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</si>
  <si>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</si>
  <si>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</si>
  <si>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</si>
  <si>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</si>
  <si>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</si>
  <si>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</si>
  <si>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</si>
  <si>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</si>
  <si>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</si>
  <si>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</si>
  <si>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</si>
  <si>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</si>
  <si>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</si>
  <si>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</si>
  <si>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</si>
  <si>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</si>
  <si>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</si>
  <si>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</si>
  <si>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</si>
  <si>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</si>
  <si>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</si>
  <si>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</si>
  <si>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</si>
  <si>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</si>
  <si>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</si>
  <si>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</si>
  <si>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</si>
  <si>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</si>
  <si>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</si>
  <si>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</si>
  <si>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</si>
  <si>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</si>
  <si>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</si>
  <si>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</si>
  <si>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</si>
  <si>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</si>
  <si>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</si>
  <si>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</si>
  <si>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</si>
  <si>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</si>
  <si>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</si>
  <si>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</si>
  <si>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</si>
  <si>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</si>
  <si>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</si>
  <si>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</si>
  <si>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</si>
  <si>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</si>
  <si>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</si>
  <si>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</si>
  <si>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</si>
  <si>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</si>
  <si>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</si>
  <si>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</si>
  <si>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</si>
  <si>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</si>
  <si>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</si>
  <si>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</si>
  <si>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</si>
  <si>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</si>
  <si>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</si>
  <si>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</si>
  <si>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</si>
  <si>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</si>
  <si>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</si>
  <si>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</si>
  <si>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</si>
  <si>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</si>
  <si>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</si>
  <si>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</si>
  <si>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</si>
  <si>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</si>
  <si>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</si>
  <si>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</si>
  <si>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</si>
  <si>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</si>
  <si>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</si>
  <si>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</si>
  <si>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</si>
  <si>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</si>
  <si>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</si>
  <si>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</si>
  <si>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</si>
  <si>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</si>
  <si>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</si>
  <si>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</si>
  <si>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</si>
  <si>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</si>
  <si>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</si>
  <si>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</si>
  <si>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</si>
  <si>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</si>
  <si>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</si>
  <si>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</si>
  <si>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</si>
  <si>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</si>
  <si>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</si>
  <si>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</si>
  <si>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</si>
  <si>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</si>
  <si>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</si>
  <si>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</si>
  <si>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</si>
  <si>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</si>
  <si>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</si>
  <si>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</si>
  <si>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</si>
  <si>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</si>
  <si>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</si>
  <si>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</si>
  <si>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</si>
  <si>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</si>
  <si>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</si>
  <si>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</si>
  <si>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</si>
  <si>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</si>
  <si>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</si>
  <si>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</si>
  <si>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</si>
  <si>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</si>
  <si>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</si>
  <si>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</si>
  <si>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</si>
  <si>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</si>
  <si>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</si>
  <si>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</si>
  <si>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</si>
  <si>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</si>
  <si>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</si>
  <si>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</si>
  <si>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</si>
  <si>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</si>
  <si>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</si>
  <si>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</si>
  <si>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</si>
  <si>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</si>
  <si>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</si>
  <si>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</si>
  <si>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</si>
  <si>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</si>
  <si>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</si>
  <si>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</si>
  <si>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</si>
  <si>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</si>
  <si>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</si>
  <si>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</si>
  <si>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</si>
  <si>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</si>
  <si>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</si>
  <si>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</si>
  <si>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</si>
  <si>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</si>
  <si>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</si>
  <si>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</si>
  <si>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</si>
  <si>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</si>
  <si>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</si>
  <si>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</si>
  <si>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</si>
  <si>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</si>
  <si>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</si>
  <si>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</si>
  <si>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</si>
  <si>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</si>
  <si>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</si>
  <si>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</si>
  <si>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</si>
  <si>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</si>
  <si>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</si>
  <si>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</si>
  <si>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</si>
  <si>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</si>
  <si>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</si>
  <si>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</si>
  <si>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</si>
  <si>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</si>
  <si>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</si>
  <si>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</si>
  <si>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</si>
  <si>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</si>
  <si>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</si>
  <si>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</si>
  <si>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</si>
  <si>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</si>
  <si>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</si>
  <si>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</si>
  <si>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</si>
  <si>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</si>
  <si>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</si>
  <si>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</si>
  <si>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</si>
  <si>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</si>
  <si>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</si>
  <si>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</si>
  <si>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</si>
  <si>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</si>
  <si>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</si>
  <si>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</si>
  <si>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</si>
  <si>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</si>
  <si>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</si>
  <si>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</si>
  <si>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</si>
  <si>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</si>
  <si>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</si>
  <si>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</si>
  <si>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</si>
  <si>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</si>
  <si>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</si>
  <si>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</si>
  <si>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</si>
  <si>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</si>
  <si>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</si>
  <si>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</si>
  <si>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</si>
  <si>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</si>
  <si>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</si>
  <si>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</si>
  <si>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</si>
  <si>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</si>
  <si>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</si>
  <si>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</si>
  <si>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</si>
  <si>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</si>
  <si>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</si>
  <si>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</si>
  <si>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</si>
  <si>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</si>
  <si>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</si>
  <si>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</si>
  <si>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</si>
  <si>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</si>
  <si>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</si>
  <si>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</si>
  <si>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</si>
  <si>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</si>
  <si>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</si>
  <si>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</si>
  <si>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</si>
  <si>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</si>
  <si>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</si>
  <si>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</si>
  <si>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</si>
  <si>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</si>
  <si>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</si>
  <si>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</si>
  <si>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</si>
  <si>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</si>
  <si>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</si>
  <si>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</si>
  <si>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</si>
  <si>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</si>
  <si>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</si>
  <si>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</si>
  <si>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</si>
  <si>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</si>
  <si>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</si>
  <si>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</si>
  <si>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</si>
  <si>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</si>
  <si>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</si>
  <si>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</si>
  <si>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</si>
  <si>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</si>
  <si>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</si>
  <si>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</si>
  <si>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</si>
  <si>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</si>
  <si>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</si>
  <si>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</si>
  <si>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</si>
  <si>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</si>
  <si>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</si>
  <si>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</si>
  <si>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</si>
  <si>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</si>
  <si>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</si>
  <si>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</si>
  <si>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</si>
  <si>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</si>
  <si>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</si>
  <si>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</si>
  <si>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</si>
  <si>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</si>
  <si>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</si>
  <si>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</si>
  <si>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</si>
  <si>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</si>
  <si>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</si>
  <si>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</si>
  <si>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</si>
  <si>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</si>
  <si>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</si>
  <si>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</si>
  <si>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</si>
  <si>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</si>
  <si>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</si>
  <si>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</si>
  <si>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</si>
  <si>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</si>
  <si>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</si>
  <si>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</si>
  <si>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</si>
  <si>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</si>
  <si>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</si>
  <si>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</si>
  <si>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</si>
  <si>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</si>
  <si>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</si>
  <si>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</si>
  <si>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</si>
  <si>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</si>
  <si>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</si>
  <si>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</si>
  <si>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</si>
  <si>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</si>
  <si>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</si>
  <si>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</si>
  <si>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</si>
  <si>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</si>
  <si>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</si>
  <si>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</si>
  <si>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</si>
  <si>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</si>
  <si>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</si>
  <si>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</si>
  <si>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</si>
  <si>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</si>
  <si>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</si>
  <si>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</si>
  <si>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</si>
  <si>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</si>
  <si>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</si>
  <si>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</si>
  <si>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</si>
  <si>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</si>
  <si>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</si>
  <si>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</si>
  <si>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</si>
  <si>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</si>
  <si>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</si>
  <si>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</si>
  <si>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</si>
  <si>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</si>
  <si>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</si>
  <si>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</si>
  <si>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</si>
  <si>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</si>
  <si>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</si>
  <si>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</si>
  <si>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</si>
  <si>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</si>
  <si>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</si>
  <si>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</si>
  <si>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</si>
  <si>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</si>
  <si>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</si>
  <si>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</si>
  <si>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</si>
  <si>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</si>
  <si>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</si>
  <si>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</si>
  <si>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</si>
  <si>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</si>
  <si>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</si>
  <si>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</si>
  <si>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</si>
  <si>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</si>
  <si>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</si>
  <si>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</si>
  <si>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</si>
  <si>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</si>
  <si>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</si>
  <si>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</si>
  <si>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</si>
  <si>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</si>
  <si>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</si>
  <si>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</si>
  <si>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</si>
  <si>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</si>
  <si>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</si>
  <si>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</si>
  <si>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</si>
  <si>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</si>
  <si>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</si>
  <si>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</si>
  <si>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</si>
  <si>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</si>
  <si>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</si>
  <si>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</si>
  <si>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</si>
  <si>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</si>
  <si>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</si>
  <si>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</si>
  <si>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</si>
  <si>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</si>
  <si>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</si>
  <si>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</si>
  <si>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</si>
  <si>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</si>
  <si>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</si>
  <si>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</si>
  <si>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</si>
  <si>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</si>
  <si>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</si>
  <si>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</si>
  <si>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</si>
  <si>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</si>
  <si>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</si>
  <si>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</si>
  <si>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</si>
  <si>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</si>
  <si>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</si>
  <si>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</si>
  <si>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</si>
  <si>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</si>
  <si>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</si>
  <si>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</si>
  <si>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</si>
  <si>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</si>
  <si>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</si>
  <si>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</si>
  <si>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</si>
  <si>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</si>
  <si>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</si>
  <si>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</si>
  <si>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</si>
  <si>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</si>
  <si>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</si>
  <si>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</si>
  <si>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</si>
  <si>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</si>
  <si>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</si>
  <si>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</si>
  <si>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</si>
  <si>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</si>
  <si>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</si>
  <si>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</si>
  <si>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</si>
  <si>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</si>
  <si>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</si>
  <si>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</si>
  <si>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</si>
  <si>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</si>
  <si>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</si>
  <si>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</si>
  <si>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</si>
  <si>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</si>
  <si>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</si>
  <si>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</si>
  <si>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</si>
  <si>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</si>
  <si>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</si>
  <si>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</si>
  <si>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</si>
  <si>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</si>
  <si>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</si>
  <si>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</si>
  <si>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</si>
  <si>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</si>
  <si>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</si>
  <si>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</si>
  <si>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</si>
  <si>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</si>
  <si>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</si>
  <si>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</si>
  <si>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</si>
  <si>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</si>
  <si>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</si>
  <si>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</si>
  <si>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</si>
  <si>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</si>
  <si>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</si>
  <si>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</si>
  <si>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</si>
  <si>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</si>
  <si>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</si>
  <si>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</si>
  <si>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</si>
  <si>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</si>
  <si>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</si>
  <si>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</si>
  <si>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</si>
  <si>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</si>
  <si>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</si>
  <si>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</si>
  <si>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</si>
  <si>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</si>
  <si>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</si>
  <si>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</si>
  <si>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</si>
  <si>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</si>
  <si>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</si>
  <si>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</si>
  <si>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</si>
  <si>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</si>
  <si>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</si>
  <si>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</si>
  <si>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</si>
  <si>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</si>
  <si>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</si>
  <si>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</si>
  <si>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</si>
  <si>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</si>
  <si>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</si>
  <si>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</si>
  <si>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</si>
  <si>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</si>
  <si>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</si>
  <si>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</si>
  <si>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</si>
  <si>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</si>
  <si>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</si>
  <si>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</si>
  <si>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</si>
  <si>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</si>
  <si>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</si>
  <si>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</si>
  <si>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</si>
  <si>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</si>
  <si>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</si>
  <si>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</si>
  <si>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</si>
  <si>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</si>
  <si>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</si>
  <si>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</si>
  <si>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</si>
  <si>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</si>
  <si>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</si>
  <si>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</si>
  <si>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</si>
  <si>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</si>
  <si>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</si>
  <si>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</si>
  <si>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</si>
  <si>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</si>
  <si>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</si>
  <si>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</si>
  <si>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</si>
  <si>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</si>
  <si>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</si>
  <si>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</si>
  <si>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</si>
  <si>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</si>
  <si>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</si>
  <si>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</si>
  <si>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</si>
  <si>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</si>
  <si>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</si>
  <si>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</si>
  <si>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</si>
  <si>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</si>
  <si>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</si>
  <si>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</si>
  <si>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</si>
  <si>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</si>
  <si>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</si>
  <si>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</si>
  <si>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</si>
  <si>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</si>
  <si>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</si>
  <si>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</si>
  <si>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</si>
  <si>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</si>
  <si>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</si>
  <si>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</si>
  <si>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</si>
  <si>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</si>
  <si>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</si>
  <si>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</si>
  <si>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</si>
  <si>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</si>
  <si>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</si>
  <si>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</si>
  <si>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</si>
  <si>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</si>
  <si>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</si>
  <si>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</si>
  <si>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</si>
  <si>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</si>
  <si>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</si>
  <si>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</si>
  <si>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</si>
  <si>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</si>
  <si>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</si>
  <si>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</si>
  <si>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</si>
  <si>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</si>
  <si>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</si>
  <si>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</si>
  <si>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</si>
  <si>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</si>
  <si>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</si>
  <si>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</si>
  <si>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</si>
  <si>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</si>
  <si>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</si>
  <si>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</si>
  <si>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</si>
  <si>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</si>
  <si>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</si>
  <si>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</si>
  <si>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</si>
  <si>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</si>
  <si>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</si>
  <si>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</si>
  <si>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</si>
  <si>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</si>
  <si>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</si>
  <si>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</si>
  <si>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</si>
  <si>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</si>
  <si>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</si>
  <si>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</si>
  <si>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</si>
  <si>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</si>
  <si>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</si>
  <si>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</si>
  <si>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</si>
  <si>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</si>
  <si>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</si>
  <si>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</si>
  <si>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</si>
  <si>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</si>
  <si>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</si>
  <si>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</si>
  <si>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</si>
  <si>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</si>
  <si>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</si>
  <si>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</si>
  <si>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</si>
  <si>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</si>
  <si>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</si>
  <si>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</si>
  <si>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</si>
  <si>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</si>
  <si>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</si>
  <si>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</si>
  <si>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</si>
  <si>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</si>
  <si>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</si>
  <si>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</si>
  <si>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</si>
  <si>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</si>
  <si>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</si>
  <si>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</si>
  <si>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</si>
  <si>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</si>
  <si>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</si>
  <si>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</si>
  <si>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</si>
  <si>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</si>
  <si>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</si>
  <si>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</si>
  <si>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</si>
  <si>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</si>
  <si>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</si>
  <si>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</si>
  <si>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</si>
  <si>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</si>
  <si>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</si>
  <si>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</si>
  <si>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</si>
  <si>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</si>
  <si>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</si>
  <si>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</si>
  <si>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</si>
  <si>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</si>
  <si>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</si>
  <si>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</si>
  <si>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</si>
  <si>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</si>
  <si>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</si>
  <si>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</si>
  <si>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</si>
  <si>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</si>
  <si>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</si>
  <si>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</si>
  <si>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</si>
  <si>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</si>
  <si>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</si>
  <si>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</si>
  <si>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</si>
  <si>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</si>
  <si>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</si>
  <si>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</si>
  <si>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</si>
  <si>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</si>
  <si>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</si>
  <si>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</si>
  <si>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</si>
  <si>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</si>
  <si>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</si>
  <si>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</si>
  <si>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</si>
  <si>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</si>
  <si>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</si>
  <si>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</si>
  <si>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</si>
  <si>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</si>
  <si>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</si>
  <si>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</si>
  <si>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</si>
  <si>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</si>
  <si>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</si>
  <si>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</si>
  <si>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</si>
  <si>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</si>
  <si>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</si>
  <si>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</si>
  <si>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</si>
  <si>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</si>
  <si>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</si>
  <si>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</si>
  <si>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</si>
  <si>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</si>
  <si>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</si>
  <si>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</si>
  <si>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</si>
  <si>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</si>
  <si>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</si>
  <si>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</si>
  <si>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</si>
  <si>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</si>
  <si>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</si>
  <si>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</si>
  <si>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</si>
  <si>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</si>
  <si>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</si>
  <si>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</si>
  <si>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</si>
  <si>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</si>
  <si>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</si>
  <si>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</si>
  <si>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</si>
  <si>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</si>
  <si>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</si>
  <si>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</si>
  <si>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</si>
  <si>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</si>
  <si>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</si>
  <si>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</si>
  <si>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</si>
  <si>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</si>
  <si>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</si>
  <si>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</si>
  <si>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</si>
  <si>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</si>
  <si>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</si>
  <si>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</si>
  <si>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</si>
  <si>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</si>
  <si>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</si>
  <si>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</si>
  <si>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</si>
  <si>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</si>
  <si>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</si>
  <si>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</si>
  <si>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</si>
  <si>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</si>
  <si>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</si>
  <si>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</si>
  <si>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</si>
  <si>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</si>
  <si>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</si>
  <si>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</si>
  <si>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</si>
  <si>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</si>
  <si>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</si>
  <si>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</si>
  <si>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</si>
  <si>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</si>
  <si>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</si>
  <si>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</si>
  <si>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</si>
  <si>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</si>
  <si>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</si>
  <si>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</si>
  <si>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</si>
  <si>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</si>
  <si>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</si>
  <si>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</si>
  <si>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</si>
  <si>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</si>
  <si>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</si>
  <si>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</si>
  <si>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</si>
  <si>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</si>
  <si>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</si>
  <si>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</si>
  <si>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</si>
  <si>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</si>
  <si>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</si>
  <si>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</si>
  <si>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</si>
  <si>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</si>
  <si>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</si>
  <si>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</si>
  <si>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</si>
  <si>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</si>
  <si>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</si>
  <si>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</si>
  <si>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</si>
  <si>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</si>
  <si>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</si>
  <si>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</si>
  <si>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</si>
  <si>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</si>
  <si>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</si>
  <si>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</si>
  <si>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</si>
  <si>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</si>
  <si>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</si>
  <si>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</si>
  <si>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</si>
  <si>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</si>
  <si>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</si>
  <si>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</si>
  <si>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</si>
  <si>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</si>
  <si>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</si>
  <si>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</si>
  <si>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</si>
  <si>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</si>
  <si>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</si>
  <si>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</si>
  <si>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</si>
  <si>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</si>
  <si>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</si>
  <si>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</si>
  <si>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</si>
  <si>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</si>
  <si>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</si>
  <si>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</si>
  <si>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</si>
  <si>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</si>
  <si>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</si>
  <si>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</si>
  <si>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</si>
  <si>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</si>
  <si>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</si>
  <si>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</si>
  <si>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</si>
  <si>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</si>
  <si>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</si>
  <si>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</si>
  <si>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</si>
  <si>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</si>
  <si>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</si>
  <si>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</si>
  <si>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</si>
  <si>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</si>
  <si>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</si>
  <si>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</si>
  <si>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</si>
  <si>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</si>
  <si>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</si>
  <si>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</si>
  <si>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</si>
  <si>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</si>
  <si>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</si>
  <si>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</si>
  <si>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</si>
  <si>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</si>
  <si>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</si>
  <si>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</si>
  <si>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</si>
  <si>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</si>
  <si>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</si>
  <si>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</si>
  <si>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</si>
  <si>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</si>
  <si>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</si>
  <si>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</si>
  <si>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</si>
  <si>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</si>
  <si>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</si>
  <si>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</si>
  <si>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</si>
  <si>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</si>
  <si>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</si>
  <si>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</si>
  <si>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</si>
  <si>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</si>
  <si>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</si>
  <si>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</si>
  <si>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</si>
  <si>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</si>
  <si>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</si>
  <si>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</si>
  <si>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</si>
  <si>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</si>
  <si>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</si>
  <si>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</si>
  <si>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</si>
  <si>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</si>
  <si>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</si>
  <si>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</si>
  <si>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</si>
  <si>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</si>
  <si>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</si>
  <si>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</si>
  <si>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</si>
  <si>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</si>
  <si>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</si>
  <si>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</si>
  <si>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</si>
  <si>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</si>
  <si>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</si>
  <si>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</si>
  <si>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</si>
  <si>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</si>
  <si>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</si>
  <si>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</si>
  <si>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</si>
  <si>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</si>
  <si>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</si>
  <si>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</si>
  <si>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</si>
  <si>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</si>
  <si>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</si>
  <si>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</si>
  <si>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</si>
  <si>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</si>
  <si>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</si>
  <si>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</si>
  <si>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</si>
  <si>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</si>
  <si>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</si>
  <si>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</si>
  <si>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</si>
  <si>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</si>
  <si>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</si>
  <si>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</si>
  <si>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</si>
  <si>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</si>
  <si>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</si>
  <si>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</si>
  <si>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</si>
  <si>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</si>
  <si>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</si>
  <si>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</si>
  <si>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</si>
  <si>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</si>
  <si>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</si>
  <si>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</si>
  <si>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</si>
  <si>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</si>
  <si>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</si>
  <si>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</si>
  <si>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</si>
  <si>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</si>
  <si>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</si>
  <si>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</si>
  <si>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</si>
  <si>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</si>
  <si>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</si>
  <si>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</si>
  <si>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</si>
  <si>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</si>
  <si>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</si>
  <si>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</si>
  <si>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</si>
  <si>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</si>
  <si>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</si>
  <si>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</si>
  <si>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</si>
  <si>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</si>
  <si>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</si>
  <si>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</si>
  <si>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</si>
  <si>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</si>
  <si>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</si>
  <si>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</si>
  <si>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</si>
  <si>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</si>
  <si>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</si>
  <si>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</si>
  <si>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</si>
  <si>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</si>
  <si>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</si>
  <si>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</si>
  <si>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</si>
  <si>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</si>
  <si>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</si>
  <si>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</si>
  <si>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</si>
  <si>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</si>
  <si>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</si>
  <si>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</si>
  <si>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</si>
  <si>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</si>
  <si>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</si>
  <si>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</si>
  <si>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</si>
  <si>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</si>
  <si>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</si>
  <si>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</si>
  <si>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</si>
  <si>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</si>
  <si>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</si>
  <si>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</si>
  <si>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</si>
  <si>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</si>
  <si>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</si>
  <si>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</si>
  <si>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</si>
  <si>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</si>
  <si>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</si>
  <si>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</si>
  <si>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</si>
  <si>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</si>
  <si>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</si>
  <si>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</si>
  <si>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</si>
  <si>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</si>
  <si>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</si>
  <si>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</si>
  <si>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</si>
  <si>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</si>
  <si>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</si>
  <si>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</si>
  <si>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</si>
  <si>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</si>
  <si>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</si>
  <si>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</si>
  <si>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</si>
  <si>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</si>
  <si>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</si>
  <si>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</si>
  <si>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</si>
  <si>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</si>
  <si>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</si>
  <si>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</si>
  <si>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</si>
  <si>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</si>
  <si>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</si>
  <si>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</si>
  <si>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</si>
  <si>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</si>
  <si>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</si>
  <si>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</si>
  <si>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</si>
  <si>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</si>
  <si>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</si>
  <si>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</si>
  <si>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</si>
  <si>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</si>
  <si>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</si>
  <si>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</si>
  <si>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</si>
  <si>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</si>
  <si>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</si>
  <si>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</si>
  <si>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</si>
  <si>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</si>
  <si>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</si>
  <si>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</si>
  <si>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</si>
  <si>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</si>
  <si>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</si>
  <si>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</si>
  <si>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</si>
  <si>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</si>
  <si>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</si>
  <si>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</si>
  <si>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</si>
  <si>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</si>
  <si>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</si>
  <si>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</si>
  <si>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</si>
  <si>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</si>
  <si>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</si>
  <si>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</si>
  <si>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</si>
  <si>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</si>
  <si>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</si>
  <si>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</si>
  <si>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</si>
  <si>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</si>
  <si>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</si>
  <si>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</si>
  <si>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</si>
  <si>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</si>
  <si>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</si>
  <si>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</si>
  <si>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</si>
  <si>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</si>
  <si>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</si>
  <si>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</si>
  <si>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</si>
  <si>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</si>
  <si>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</si>
  <si>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</si>
  <si>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</si>
  <si>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</si>
  <si>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</si>
  <si>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</si>
  <si>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</si>
  <si>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</si>
  <si>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</si>
  <si>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</si>
  <si>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</si>
  <si>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</si>
  <si>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</si>
  <si>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</si>
  <si>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</si>
  <si>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</si>
  <si>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</si>
  <si>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</si>
  <si>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</si>
  <si>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</si>
  <si>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</si>
  <si>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</si>
  <si>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</si>
  <si>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</si>
  <si>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</si>
  <si>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</si>
  <si>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</si>
  <si>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</si>
  <si>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</si>
  <si>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</si>
  <si>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</si>
  <si>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</si>
  <si>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</si>
  <si>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</si>
  <si>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</si>
  <si>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</si>
  <si>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</si>
  <si>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</si>
  <si>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</si>
  <si>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</si>
  <si>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</si>
  <si>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</si>
  <si>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</si>
  <si>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</si>
  <si>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</si>
  <si>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</si>
  <si>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</si>
  <si>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</si>
  <si>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</si>
  <si>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</si>
  <si>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</si>
  <si>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</si>
  <si>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</si>
  <si>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</si>
  <si>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</si>
  <si>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</si>
  <si>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</si>
  <si>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</si>
  <si>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</si>
  <si>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</si>
  <si>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</si>
  <si>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</si>
  <si>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</si>
  <si>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</si>
  <si>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</si>
  <si>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</si>
  <si>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</si>
  <si>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</si>
  <si>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</si>
  <si>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</si>
  <si>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</si>
  <si>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</si>
  <si>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</si>
  <si>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</si>
  <si>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</si>
  <si>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</si>
  <si>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</si>
  <si>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</si>
  <si>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</si>
  <si>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</si>
  <si>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</si>
  <si>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</si>
  <si>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</si>
  <si>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</si>
  <si>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</si>
  <si>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</si>
  <si>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</si>
  <si>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</si>
  <si>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</si>
  <si>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</si>
  <si>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</si>
  <si>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</si>
  <si>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</si>
  <si>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</si>
  <si>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</si>
  <si>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</si>
  <si>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</si>
  <si>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</si>
  <si>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</si>
  <si>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</si>
  <si>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</si>
  <si>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</si>
  <si>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</si>
  <si>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</si>
  <si>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</si>
  <si>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</si>
  <si>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</si>
  <si>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</si>
  <si>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</si>
  <si>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</si>
  <si>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</si>
  <si>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</si>
  <si>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</si>
  <si>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</si>
  <si>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</si>
  <si>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</si>
  <si>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</si>
  <si>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</si>
  <si>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</si>
  <si>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</si>
  <si>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</si>
  <si>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</si>
  <si>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</si>
  <si>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</si>
  <si>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</si>
  <si>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</si>
  <si>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</si>
  <si>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</si>
  <si>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</si>
  <si>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</si>
  <si>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</si>
  <si>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</si>
  <si>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</si>
  <si>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</si>
  <si>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</si>
  <si>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</si>
  <si>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</si>
  <si>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</si>
  <si>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</si>
  <si>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</si>
  <si>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</si>
  <si>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</si>
  <si>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</si>
  <si>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</si>
  <si>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</si>
  <si>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</si>
  <si>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</si>
  <si>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</si>
  <si>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</si>
  <si>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</si>
  <si>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</si>
  <si>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</si>
  <si>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</si>
  <si>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</si>
  <si>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</si>
  <si>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</si>
  <si>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</si>
  <si>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</si>
  <si>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</si>
  <si>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</si>
  <si>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</si>
  <si>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</si>
  <si>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</si>
  <si>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</si>
  <si>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</si>
  <si>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</si>
  <si>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</si>
  <si>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</si>
  <si>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</si>
  <si>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</si>
  <si>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</si>
  <si>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</si>
  <si>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</si>
  <si>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</si>
  <si>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</si>
  <si>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</si>
  <si>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</si>
  <si>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</si>
  <si>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</si>
  <si>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</si>
  <si>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</si>
  <si>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</si>
  <si>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</si>
  <si>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</si>
  <si>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</si>
  <si>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</si>
  <si>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</si>
  <si>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</si>
  <si>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</si>
  <si>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</si>
  <si>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</si>
  <si>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</si>
  <si>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</si>
  <si>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</si>
  <si>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</si>
  <si>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</si>
  <si>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</si>
  <si>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</si>
  <si>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</si>
  <si>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</si>
  <si>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</si>
  <si>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</si>
  <si>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</si>
  <si>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</si>
  <si>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</si>
  <si>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</si>
  <si>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</si>
  <si>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</si>
  <si>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</si>
  <si>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</si>
  <si>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</si>
  <si>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</si>
  <si>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</si>
  <si>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</si>
  <si>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</si>
  <si>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</si>
  <si>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</si>
  <si>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</si>
  <si>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</si>
  <si>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</si>
  <si>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</si>
  <si>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</si>
  <si>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</si>
  <si>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</si>
  <si>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</si>
  <si>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</si>
  <si>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</si>
  <si>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</si>
  <si>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</si>
  <si>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</si>
  <si>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</si>
  <si>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</si>
  <si>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</si>
  <si>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</si>
  <si>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</si>
  <si>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</si>
  <si>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</si>
  <si>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</si>
  <si>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</si>
  <si>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</si>
  <si>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</si>
  <si>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</si>
  <si>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</si>
  <si>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</si>
  <si>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</si>
  <si>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</si>
  <si>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</si>
  <si>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</si>
  <si>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</si>
  <si>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</si>
  <si>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</si>
  <si>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</si>
  <si>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</si>
  <si>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</si>
  <si>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</si>
  <si>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</si>
  <si>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</si>
  <si>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</si>
  <si>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</si>
  <si>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</si>
  <si>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</si>
  <si>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</si>
  <si>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</si>
  <si>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</si>
  <si>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</si>
  <si>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</si>
  <si>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</si>
  <si>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</si>
  <si>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</si>
  <si>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</si>
  <si>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</si>
  <si>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</si>
  <si>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</si>
  <si>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</si>
  <si>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</si>
  <si>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</si>
  <si>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</si>
  <si>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</si>
  <si>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</si>
  <si>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</si>
  <si>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</si>
  <si>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</si>
  <si>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</si>
  <si>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</si>
  <si>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</si>
  <si>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</si>
  <si>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</si>
  <si>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</si>
  <si>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</si>
  <si>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</si>
  <si>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</si>
  <si>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</si>
  <si>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</si>
  <si>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</si>
  <si>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</si>
  <si>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</si>
  <si>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</si>
  <si>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</si>
  <si>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</si>
  <si>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</si>
  <si>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</si>
  <si>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</si>
  <si>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</si>
  <si>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</si>
  <si>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</si>
  <si>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</si>
  <si>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</si>
  <si>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</si>
  <si>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</si>
  <si>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</si>
  <si>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</si>
  <si>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</si>
  <si>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</si>
  <si>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</si>
  <si>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</si>
  <si>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</si>
  <si>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</si>
  <si>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</si>
  <si>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</si>
  <si>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</si>
  <si>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</si>
  <si>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</si>
  <si>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</si>
  <si>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</si>
  <si>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</si>
  <si>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</si>
  <si>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</si>
  <si>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</si>
  <si>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</si>
  <si>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</si>
  <si>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</si>
  <si>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</si>
  <si>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</si>
  <si>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</si>
  <si>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</si>
  <si>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</si>
  <si>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</si>
  <si>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</si>
  <si>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</si>
  <si>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</si>
  <si>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</si>
  <si>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</si>
  <si>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</si>
  <si>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</si>
  <si>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</si>
  <si>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</si>
  <si>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</si>
  <si>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</si>
  <si>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</si>
  <si>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</si>
  <si>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</si>
  <si>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</si>
  <si>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</si>
  <si>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</si>
  <si>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</si>
  <si>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</si>
  <si>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</si>
  <si>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</si>
  <si>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</si>
  <si>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</si>
  <si>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</si>
  <si>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</si>
  <si>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</si>
  <si>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</si>
  <si>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</si>
  <si>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</si>
  <si>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</si>
  <si>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</si>
  <si>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</si>
  <si>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</si>
  <si>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</si>
  <si>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</si>
  <si>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</si>
  <si>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</si>
  <si>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</si>
  <si>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</si>
  <si>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</si>
  <si>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</si>
  <si>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</si>
  <si>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</si>
  <si>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</si>
  <si>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</si>
  <si>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</si>
  <si>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</si>
  <si>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</si>
  <si>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</si>
  <si>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</si>
  <si>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</si>
  <si>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</si>
  <si>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</si>
  <si>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</si>
  <si>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</si>
  <si>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</si>
  <si>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</si>
  <si>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</si>
  <si>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</si>
  <si>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</si>
  <si>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</si>
  <si>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</si>
  <si>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</si>
  <si>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</si>
  <si>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</si>
  <si>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</si>
  <si>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</si>
  <si>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</si>
  <si>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</si>
  <si>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</si>
  <si>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</si>
  <si>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</si>
  <si>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</si>
  <si>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</si>
  <si>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</si>
  <si>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</si>
  <si>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</si>
  <si>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</si>
  <si>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</si>
  <si>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</si>
  <si>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</si>
  <si>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</si>
  <si>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</si>
  <si>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</si>
  <si>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</si>
  <si>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</si>
  <si>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</si>
  <si>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</si>
  <si>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</si>
  <si>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</si>
  <si>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</si>
  <si>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</si>
  <si>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</si>
  <si>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</si>
  <si>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</si>
  <si>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</si>
  <si>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</si>
  <si>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</si>
  <si>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</si>
  <si>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</si>
  <si>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</si>
  <si>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</si>
  <si>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</si>
  <si>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</si>
  <si>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</si>
  <si>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</si>
  <si>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</si>
  <si>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</si>
  <si>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</si>
  <si>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</si>
  <si>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</si>
  <si>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</si>
  <si>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</si>
  <si>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</si>
  <si>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</si>
  <si>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</si>
  <si>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</si>
  <si>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</si>
  <si>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</si>
  <si>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</si>
  <si>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</si>
  <si>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</si>
  <si>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</si>
  <si>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</si>
  <si>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</si>
  <si>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</si>
  <si>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</si>
  <si>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</si>
  <si>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</si>
  <si>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</si>
  <si>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</si>
  <si>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</si>
  <si>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</si>
  <si>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</si>
  <si>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</si>
  <si>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</si>
  <si>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</si>
  <si>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</si>
  <si>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</si>
  <si>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</si>
  <si>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</si>
  <si>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</si>
  <si>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</si>
  <si>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</si>
  <si>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</si>
  <si>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</si>
  <si>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</si>
  <si>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</si>
  <si>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</si>
  <si>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</si>
  <si>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</si>
  <si>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</si>
  <si>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</si>
  <si>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</si>
  <si>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</si>
  <si>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</si>
  <si>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</si>
  <si>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</si>
  <si>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</si>
  <si>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</si>
  <si>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</si>
  <si>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</si>
  <si>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</si>
  <si>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</si>
  <si>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</si>
  <si>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</si>
  <si>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</si>
  <si>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</si>
  <si>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</si>
  <si>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</si>
  <si>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</si>
  <si>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</si>
  <si>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</si>
  <si>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</si>
  <si>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</si>
  <si>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</si>
  <si>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</si>
  <si>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</si>
  <si>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</si>
  <si>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</si>
  <si>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</si>
  <si>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</si>
  <si>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</si>
  <si>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</si>
  <si>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</si>
  <si>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</si>
  <si>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</si>
  <si>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</si>
  <si>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</si>
  <si>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</si>
  <si>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</si>
  <si>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</si>
  <si>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</si>
  <si>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</si>
  <si>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</si>
  <si>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</si>
  <si>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</si>
  <si>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</si>
  <si>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</si>
  <si>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</si>
  <si>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</si>
  <si>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</si>
  <si>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</si>
  <si>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</si>
  <si>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</si>
  <si>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</si>
  <si>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</si>
  <si>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</si>
  <si>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</si>
  <si>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</si>
  <si>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</si>
  <si>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</si>
  <si>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</si>
  <si>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</si>
  <si>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</si>
  <si>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</si>
  <si>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</si>
  <si>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</si>
  <si>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</si>
  <si>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</si>
  <si>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</si>
  <si>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</si>
  <si>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</si>
  <si>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</si>
  <si>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</si>
  <si>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</si>
  <si>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</si>
  <si>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</si>
  <si>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</si>
  <si>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</si>
  <si>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</si>
  <si>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</si>
  <si>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</si>
  <si>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</si>
  <si>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</si>
  <si>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</si>
  <si>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</si>
  <si>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</si>
  <si>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</si>
  <si>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</si>
  <si>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</si>
  <si>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</si>
  <si>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</si>
  <si>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</si>
  <si>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</si>
  <si>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</si>
  <si>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</si>
  <si>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</si>
  <si>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</si>
  <si>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</si>
  <si>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</si>
  <si>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</si>
  <si>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</si>
  <si>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</si>
  <si>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</si>
  <si>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</si>
  <si>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</si>
  <si>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</si>
  <si>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</si>
  <si>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</si>
  <si>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</si>
  <si>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</si>
  <si>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</si>
  <si>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</si>
  <si>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</si>
  <si>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</si>
  <si>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</si>
  <si>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</si>
  <si>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</si>
  <si>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</si>
  <si>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</si>
  <si>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</si>
  <si>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</si>
  <si>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</si>
  <si>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</si>
  <si>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</si>
  <si>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</si>
  <si>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</si>
  <si>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</si>
  <si>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</si>
  <si>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</si>
  <si>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</si>
  <si>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</si>
  <si>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</si>
  <si>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</si>
  <si>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</si>
  <si>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</si>
  <si>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</si>
  <si>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</si>
  <si>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</si>
  <si>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</si>
  <si>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</si>
  <si>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</si>
  <si>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</si>
  <si>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</si>
  <si>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</si>
  <si>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</si>
  <si>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</si>
  <si>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</si>
  <si>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</si>
  <si>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</si>
  <si>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</si>
  <si>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</si>
  <si>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</si>
  <si>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</si>
  <si>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</si>
  <si>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</si>
  <si>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</si>
  <si>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</si>
  <si>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</si>
  <si>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</si>
  <si>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</si>
  <si>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</si>
  <si>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</si>
  <si>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</si>
  <si>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</si>
  <si>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</si>
  <si>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</si>
  <si>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</si>
  <si>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</si>
  <si>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</si>
  <si>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</si>
  <si>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</si>
  <si>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</si>
  <si>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</si>
  <si>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</si>
  <si>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</si>
  <si>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</si>
  <si>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</si>
  <si>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</si>
  <si>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</si>
  <si>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</si>
  <si>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</si>
  <si>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</si>
  <si>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</si>
  <si>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</si>
  <si>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</si>
  <si>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</si>
  <si>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</si>
  <si>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</si>
  <si>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</si>
  <si>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</si>
  <si>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</si>
  <si>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</si>
  <si>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</si>
  <si>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</si>
  <si>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</si>
  <si>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</si>
  <si>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</si>
  <si>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</si>
  <si>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</si>
  <si>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</si>
  <si>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</si>
  <si>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</si>
  <si>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</si>
  <si>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</si>
  <si>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</si>
  <si>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</si>
  <si>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</si>
  <si>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</si>
  <si>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</si>
  <si>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</si>
  <si>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</si>
  <si>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</si>
  <si>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</si>
  <si>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</si>
  <si>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</si>
  <si>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</si>
  <si>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</si>
  <si>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</si>
  <si>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</si>
  <si>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</si>
  <si>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</si>
  <si>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</si>
  <si>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</si>
  <si>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</si>
  <si>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</si>
  <si>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</si>
  <si>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</si>
  <si>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</si>
  <si>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</si>
  <si>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</si>
  <si>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</si>
  <si>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</si>
  <si>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</si>
  <si>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</si>
  <si>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</si>
  <si>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</si>
  <si>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</si>
  <si>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</si>
  <si>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</si>
  <si>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</si>
  <si>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</si>
  <si>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</si>
  <si>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</si>
  <si>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</si>
  <si>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</si>
  <si>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</si>
  <si>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</si>
  <si>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</si>
  <si>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</si>
  <si>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</si>
  <si>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</si>
  <si>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</si>
  <si>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</si>
  <si>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</si>
  <si>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</si>
  <si>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</si>
  <si>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</si>
  <si>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</si>
  <si>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</si>
  <si>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</si>
  <si>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</si>
  <si>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</si>
  <si>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</si>
  <si>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</si>
  <si>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</si>
  <si>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</si>
  <si>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</si>
  <si>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</si>
  <si>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</si>
  <si>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</si>
  <si>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</si>
  <si>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</si>
  <si>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</si>
  <si>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</si>
  <si>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</si>
  <si>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</si>
  <si>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</si>
  <si>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</si>
  <si>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</si>
  <si>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</si>
  <si>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</si>
  <si>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</si>
  <si>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</si>
  <si>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</si>
  <si>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</si>
  <si>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</si>
  <si>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</si>
  <si>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</si>
  <si>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</si>
  <si>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</si>
  <si>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</si>
  <si>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</si>
  <si>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</si>
  <si>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</si>
  <si>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</si>
  <si>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</si>
  <si>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</si>
  <si>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</si>
  <si>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</si>
  <si>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</si>
  <si>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</si>
  <si>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</si>
  <si>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</si>
  <si>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</si>
  <si>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</si>
  <si>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</si>
  <si>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</si>
  <si>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</si>
  <si>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</si>
  <si>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</si>
  <si>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</si>
  <si>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</si>
  <si>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</si>
  <si>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</si>
  <si>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</si>
  <si>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</si>
  <si>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</si>
  <si>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</si>
  <si>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</si>
  <si>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</si>
  <si>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</si>
  <si>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</si>
  <si>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</si>
  <si>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</si>
  <si>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</si>
  <si>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</si>
  <si>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</si>
  <si>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</si>
  <si>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</si>
  <si>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</si>
  <si>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</si>
  <si>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</si>
  <si>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</si>
  <si>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</si>
  <si>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</si>
  <si>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</si>
  <si>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</si>
  <si>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</si>
  <si>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</si>
  <si>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</si>
  <si>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</si>
  <si>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</si>
  <si>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</si>
  <si>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</si>
  <si>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</si>
  <si>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</si>
  <si>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</si>
  <si>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</si>
  <si>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</si>
  <si>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</si>
  <si>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</si>
  <si>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</si>
  <si>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</si>
  <si>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</si>
  <si>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</si>
  <si>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</si>
  <si>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</si>
  <si>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</si>
  <si>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</si>
  <si>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</si>
  <si>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</si>
  <si>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</si>
  <si>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</si>
  <si>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</si>
  <si>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</si>
  <si>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</si>
  <si>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</si>
  <si>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</si>
  <si>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</si>
  <si>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</si>
  <si>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</si>
  <si>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</si>
  <si>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</si>
  <si>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</si>
  <si>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</si>
  <si>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</si>
  <si>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</si>
  <si>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</si>
  <si>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</si>
  <si>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</si>
  <si>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</si>
  <si>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</si>
  <si>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</si>
  <si>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</si>
  <si>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</si>
  <si>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</si>
  <si>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</si>
  <si>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</si>
  <si>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</si>
  <si>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</si>
  <si>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</si>
  <si>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</si>
  <si>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</si>
  <si>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</si>
  <si>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</si>
  <si>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</si>
  <si>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</si>
  <si>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</si>
  <si>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</si>
  <si>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</si>
  <si>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</si>
  <si>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</si>
  <si>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</si>
  <si>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</si>
  <si>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</si>
  <si>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</si>
  <si>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</si>
  <si>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</si>
  <si>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</si>
  <si>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</si>
  <si>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</si>
  <si>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</si>
  <si>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</si>
  <si>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</si>
  <si>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</si>
  <si>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</si>
  <si>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</si>
  <si>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</si>
  <si>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</si>
  <si>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</si>
  <si>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</si>
  <si>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</si>
  <si>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</si>
  <si>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</si>
  <si>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</si>
  <si>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</si>
  <si>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</si>
  <si>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</si>
  <si>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</si>
  <si>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</si>
  <si>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</si>
  <si>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</si>
  <si>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</si>
  <si>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</si>
  <si>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</si>
  <si>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</si>
  <si>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</si>
  <si>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</si>
  <si>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</si>
  <si>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</si>
  <si>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</si>
  <si>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</si>
  <si>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</si>
  <si>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</si>
  <si>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</si>
  <si>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</si>
  <si>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</si>
  <si>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</si>
  <si>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</si>
  <si>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</si>
  <si>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</si>
  <si>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</si>
  <si>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</si>
  <si>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</si>
  <si>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</si>
  <si>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</si>
  <si>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</si>
  <si>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</si>
  <si>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</si>
  <si>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</si>
  <si>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</si>
  <si>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</si>
  <si>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</si>
  <si>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</si>
  <si>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</si>
  <si>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</si>
  <si>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</si>
  <si>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</si>
  <si>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</si>
  <si>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</si>
  <si>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</si>
  <si>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</si>
  <si>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</si>
  <si>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</si>
  <si>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</si>
  <si>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</si>
  <si>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</si>
  <si>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</si>
  <si>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</si>
  <si>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</si>
  <si>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</si>
  <si>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</si>
  <si>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</si>
  <si>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</si>
  <si>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</si>
  <si>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</si>
  <si>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</si>
  <si>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</si>
  <si>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</si>
  <si>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</si>
  <si>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</si>
  <si>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</si>
  <si>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</si>
  <si>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</si>
  <si>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</si>
  <si>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</si>
  <si>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</si>
  <si>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</si>
  <si>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</si>
  <si>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</si>
  <si>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</si>
  <si>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</si>
  <si>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</si>
  <si>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</si>
  <si>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</si>
  <si>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</si>
  <si>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</si>
  <si>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</si>
  <si>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</si>
  <si>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</si>
  <si>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</si>
  <si>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</si>
  <si>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</si>
  <si>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</si>
  <si>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</si>
  <si>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</si>
  <si>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</si>
  <si>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</si>
  <si>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</si>
  <si>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</si>
  <si>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</si>
  <si>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</si>
  <si>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</si>
  <si>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</si>
  <si>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</si>
  <si>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</si>
  <si>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</si>
  <si>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</si>
  <si>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</si>
  <si>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</si>
  <si>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</si>
  <si>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</si>
  <si>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</si>
  <si>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</si>
  <si>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</si>
  <si>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</si>
  <si>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</si>
  <si>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</si>
  <si>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</si>
  <si>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</si>
  <si>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</si>
  <si>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</si>
  <si>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</si>
  <si>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</si>
  <si>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</si>
  <si>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</si>
  <si>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</si>
  <si>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</si>
  <si>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</si>
  <si>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</si>
  <si>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</si>
  <si>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</si>
  <si>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</si>
  <si>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</si>
  <si>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</si>
  <si>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</si>
  <si>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</si>
  <si>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</si>
  <si>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</si>
  <si>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</si>
  <si>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</si>
  <si>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</si>
  <si>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</si>
  <si>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</si>
  <si>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</si>
  <si>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</si>
  <si>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</si>
  <si>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</si>
  <si>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</si>
  <si>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</si>
  <si>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</si>
  <si>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</si>
  <si>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</si>
  <si>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</si>
  <si>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</si>
  <si>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</si>
  <si>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</si>
  <si>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</si>
  <si>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</si>
  <si>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</si>
  <si>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</si>
  <si>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</si>
  <si>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</si>
  <si>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</si>
  <si>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</si>
  <si>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</si>
  <si>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</si>
  <si>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</si>
  <si>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</si>
  <si>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</si>
  <si>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</si>
  <si>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</si>
  <si>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</si>
  <si>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</si>
  <si>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</si>
  <si>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</si>
  <si>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</si>
  <si>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</si>
  <si>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</si>
  <si>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</si>
  <si>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</si>
  <si>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</si>
  <si>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</si>
  <si>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</si>
  <si>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</si>
  <si>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</si>
  <si>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</si>
  <si>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</si>
  <si>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</si>
  <si>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</si>
  <si>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</si>
  <si>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</si>
  <si>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</si>
  <si>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</si>
  <si>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</si>
  <si>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</si>
  <si>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</si>
  <si>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</si>
  <si>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</si>
  <si>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</si>
  <si>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</si>
  <si>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</si>
  <si>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</si>
  <si>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</si>
  <si>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</si>
  <si>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</si>
  <si>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</si>
  <si>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</si>
  <si>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</si>
  <si>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</si>
  <si>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</si>
  <si>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</si>
  <si>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</si>
  <si>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</si>
  <si>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</si>
  <si>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</si>
  <si>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</si>
  <si>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</si>
  <si>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</si>
  <si>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</si>
  <si>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</si>
  <si>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</si>
  <si>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</si>
  <si>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</si>
  <si>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</si>
  <si>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</si>
  <si>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</si>
  <si>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</si>
  <si>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</si>
  <si>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</si>
  <si>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</si>
  <si>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</si>
  <si>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</si>
  <si>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</si>
  <si>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</si>
  <si>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</si>
  <si>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</si>
  <si>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</si>
  <si>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</si>
  <si>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</si>
  <si>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</si>
  <si>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</si>
  <si>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</si>
  <si>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</si>
  <si>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</si>
  <si>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</si>
  <si>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</si>
  <si>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</si>
  <si>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</si>
  <si>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</si>
  <si>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</si>
  <si>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</si>
  <si>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</si>
  <si>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</si>
  <si>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</si>
  <si>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</si>
  <si>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</si>
  <si>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</si>
  <si>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</si>
  <si>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</si>
  <si>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</si>
  <si>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</si>
  <si>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</si>
  <si>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</si>
  <si>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</si>
  <si>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</si>
  <si>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</si>
  <si>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</si>
  <si>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</si>
  <si>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</si>
  <si>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</si>
  <si>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</si>
  <si>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</si>
  <si>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</si>
  <si>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</si>
  <si>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</si>
  <si>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</si>
  <si>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</si>
  <si>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</si>
  <si>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</si>
  <si>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</si>
  <si>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</si>
  <si>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</si>
  <si>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</si>
  <si>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</si>
  <si>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</si>
  <si>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</si>
  <si>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</si>
  <si>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</si>
  <si>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</si>
  <si>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</si>
  <si>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</si>
  <si>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</si>
  <si>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</si>
  <si>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</si>
  <si>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</si>
  <si>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</si>
  <si>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</si>
  <si>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</si>
  <si>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</si>
  <si>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</si>
  <si>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</si>
  <si>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</si>
  <si>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</si>
  <si>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</si>
  <si>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</si>
  <si>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</si>
  <si>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</si>
  <si>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</si>
  <si>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</si>
  <si>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</si>
  <si>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</si>
  <si>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</si>
  <si>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</si>
  <si>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</si>
  <si>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</si>
  <si>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</si>
  <si>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</si>
  <si>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</si>
  <si>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</si>
  <si>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</si>
  <si>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</si>
  <si>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</si>
  <si>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</si>
  <si>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</si>
  <si>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</si>
  <si>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</si>
  <si>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</si>
  <si>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</si>
  <si>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</si>
  <si>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</si>
  <si>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</si>
  <si>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</si>
  <si>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</si>
  <si>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</si>
  <si>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</si>
  <si>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</si>
  <si>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</si>
  <si>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</si>
  <si>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</si>
  <si>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</si>
  <si>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</si>
  <si>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</si>
  <si>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</si>
  <si>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</si>
  <si>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</si>
  <si>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</si>
  <si>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</si>
  <si>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</si>
  <si>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</si>
  <si>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</si>
  <si>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</si>
  <si>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</si>
  <si>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</si>
  <si>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</si>
  <si>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</si>
  <si>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</si>
  <si>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</si>
  <si>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</si>
  <si>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</si>
  <si>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</si>
  <si>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</si>
  <si>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</si>
  <si>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</si>
  <si>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</si>
  <si>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</si>
  <si>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</si>
  <si>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</si>
  <si>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</si>
  <si>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</si>
  <si>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</si>
  <si>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</si>
  <si>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</si>
  <si>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</si>
  <si>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</si>
  <si>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</si>
  <si>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</si>
  <si>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</si>
  <si>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</si>
  <si>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</si>
  <si>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</si>
  <si>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</si>
  <si>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</si>
  <si>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</si>
  <si>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</si>
  <si>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</si>
  <si>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</si>
  <si>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</si>
  <si>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</si>
  <si>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</si>
  <si>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</si>
  <si>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</si>
  <si>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</si>
  <si>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</si>
  <si>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</si>
  <si>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</si>
  <si>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</si>
  <si>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</si>
  <si>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</si>
  <si>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</si>
  <si>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</si>
  <si>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</si>
  <si>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</si>
  <si>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</si>
  <si>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</si>
  <si>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</si>
  <si>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</si>
  <si>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</si>
  <si>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</si>
  <si>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</si>
  <si>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</si>
  <si>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</si>
  <si>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</si>
  <si>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</si>
  <si>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</si>
  <si>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</si>
  <si>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</si>
  <si>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</si>
  <si>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</si>
  <si>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</si>
  <si>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</si>
  <si>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</si>
  <si>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</si>
  <si>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</si>
  <si>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</si>
  <si>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</si>
  <si>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</si>
  <si>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</si>
  <si>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</si>
  <si>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</si>
  <si>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</si>
  <si>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</si>
  <si>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</si>
  <si>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</si>
  <si>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</si>
  <si>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</si>
  <si>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</si>
  <si>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</si>
  <si>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</si>
  <si>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</si>
  <si>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</si>
  <si>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</si>
  <si>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</si>
  <si>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</si>
  <si>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</si>
  <si>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</si>
  <si>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</si>
  <si>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</si>
  <si>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</si>
  <si>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</si>
  <si>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</si>
  <si>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</si>
  <si>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</si>
  <si>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</si>
  <si>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</si>
  <si>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</si>
  <si>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</si>
  <si>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</si>
  <si>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</si>
  <si>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</si>
  <si>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</si>
  <si>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</si>
  <si>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</si>
  <si>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</si>
  <si>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</si>
  <si>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</si>
  <si>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</si>
  <si>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</si>
  <si>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</si>
  <si>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</si>
  <si>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</si>
  <si>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</si>
  <si>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</si>
  <si>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</si>
  <si>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</si>
  <si>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</si>
  <si>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</si>
  <si>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</si>
  <si>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</si>
  <si>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</si>
  <si>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</si>
  <si>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</si>
  <si>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</si>
  <si>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</si>
  <si>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</si>
  <si>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</si>
  <si>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</si>
  <si>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</si>
  <si>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</si>
  <si>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</si>
  <si>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</si>
  <si>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</si>
  <si>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</si>
  <si>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</si>
  <si>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</si>
  <si>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</si>
  <si>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</si>
  <si>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</si>
  <si>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</si>
  <si>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</si>
  <si>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</si>
  <si>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</si>
  <si>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</si>
  <si>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</si>
  <si>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</si>
  <si>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</si>
  <si>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</si>
  <si>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</si>
  <si>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</si>
  <si>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</si>
  <si>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</si>
  <si>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</si>
  <si>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</si>
  <si>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</si>
  <si>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</si>
  <si>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</si>
  <si>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</si>
  <si>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</si>
  <si>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</si>
  <si>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</si>
  <si>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</si>
  <si>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</si>
  <si>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</si>
  <si>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</si>
  <si>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</si>
  <si>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</si>
  <si>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</si>
  <si>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</si>
  <si>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</si>
  <si>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</si>
  <si>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</si>
  <si>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</si>
  <si>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</si>
  <si>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</si>
  <si>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</si>
  <si>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</si>
  <si>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</si>
  <si>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</si>
  <si>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</si>
  <si>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</si>
  <si>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</si>
  <si>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</si>
  <si>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</si>
  <si>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</si>
  <si>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</si>
  <si>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</si>
  <si>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</si>
  <si>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</si>
  <si>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</si>
  <si>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</si>
  <si>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</si>
  <si>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</si>
  <si>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</si>
  <si>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</si>
  <si>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</si>
  <si>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</si>
  <si>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</si>
  <si>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</si>
  <si>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</si>
  <si>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</si>
  <si>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</si>
  <si>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</si>
  <si>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</si>
  <si>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</si>
  <si>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</si>
  <si>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</si>
  <si>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</si>
  <si>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</si>
  <si>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</si>
  <si>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</si>
  <si>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</si>
  <si>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</si>
  <si>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</si>
  <si>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</si>
  <si>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</si>
  <si>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</si>
  <si>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</si>
  <si>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</si>
  <si>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</si>
  <si>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</si>
  <si>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</si>
  <si>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</si>
  <si>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</si>
  <si>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</si>
  <si>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</si>
  <si>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</si>
  <si>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</si>
  <si>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</si>
  <si>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</si>
  <si>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</si>
  <si>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</si>
  <si>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</si>
  <si>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</si>
  <si>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</si>
  <si>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</si>
  <si>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</si>
  <si>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</si>
  <si>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</si>
  <si>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</si>
  <si>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</si>
  <si>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</si>
  <si>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</si>
  <si>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</si>
  <si>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</si>
  <si>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</si>
  <si>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</si>
  <si>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</si>
  <si>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</si>
  <si>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</si>
  <si>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</si>
  <si>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</si>
  <si>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</si>
  <si>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</si>
  <si>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</si>
  <si>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</si>
  <si>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</si>
  <si>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</si>
  <si>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</si>
  <si>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</si>
  <si>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</si>
  <si>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</si>
  <si>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</si>
  <si>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</si>
  <si>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</si>
  <si>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</si>
  <si>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</si>
  <si>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</si>
  <si>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</si>
  <si>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</si>
  <si>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</si>
  <si>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</si>
  <si>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</si>
  <si>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</si>
  <si>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</si>
  <si>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</si>
  <si>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</si>
  <si>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</si>
  <si>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</si>
  <si>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</si>
  <si>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</si>
  <si>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</si>
  <si>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</si>
  <si>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</si>
  <si>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</si>
  <si>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</si>
  <si>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</si>
  <si>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</si>
  <si>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</si>
  <si>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</si>
  <si>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</si>
  <si>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</si>
  <si>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</si>
  <si>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</si>
  <si>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</si>
  <si>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</si>
  <si>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</si>
  <si>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</si>
  <si>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</si>
  <si>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</si>
  <si>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</si>
  <si>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</si>
  <si>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</si>
  <si>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</si>
  <si>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</si>
  <si>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</si>
  <si>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</si>
  <si>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</si>
  <si>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</si>
  <si>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</si>
  <si>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</si>
  <si>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</si>
  <si>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</si>
  <si>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</si>
  <si>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</si>
  <si>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</si>
  <si>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</si>
  <si>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</si>
  <si>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</si>
  <si>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</si>
  <si>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</si>
  <si>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</si>
  <si>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</si>
  <si>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</si>
  <si>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</si>
  <si>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</si>
  <si>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</si>
  <si>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</si>
  <si>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</si>
  <si>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</si>
  <si>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</si>
  <si>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</si>
  <si>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</si>
  <si>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</si>
  <si>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</si>
  <si>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</si>
  <si>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</si>
  <si>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</si>
  <si>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</si>
  <si>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</si>
  <si>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</si>
  <si>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</si>
  <si>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</si>
  <si>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</si>
  <si>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</si>
  <si>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</si>
  <si>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</si>
  <si>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</si>
  <si>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</si>
  <si>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</si>
  <si>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</si>
  <si>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</si>
  <si>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</si>
  <si>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</si>
  <si>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</si>
  <si>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</si>
  <si>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</si>
  <si>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</si>
  <si>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</si>
  <si>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</si>
  <si>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</si>
  <si>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</si>
  <si>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</si>
  <si>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</si>
  <si>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</si>
  <si>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</si>
  <si>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</si>
  <si>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</si>
  <si>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</si>
  <si>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</si>
  <si>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</si>
  <si>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</si>
  <si>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</si>
  <si>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</si>
  <si>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</si>
  <si>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</si>
  <si>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</si>
  <si>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</si>
  <si>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</si>
  <si>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</si>
  <si>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</si>
  <si>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</si>
  <si>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</si>
  <si>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</si>
  <si>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</si>
  <si>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</si>
  <si>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</si>
  <si>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</si>
  <si>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</si>
  <si>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</si>
  <si>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</si>
  <si>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</si>
  <si>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</si>
  <si>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</si>
  <si>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</si>
  <si>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</si>
  <si>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</si>
  <si>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</si>
  <si>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</si>
  <si>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</si>
  <si>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</si>
  <si>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</si>
  <si>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</si>
  <si>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</si>
  <si>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</si>
  <si>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</si>
  <si>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</si>
  <si>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</si>
  <si>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</si>
  <si>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</si>
  <si>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</si>
  <si>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</si>
  <si>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</si>
  <si>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</si>
  <si>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</si>
  <si>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</si>
  <si>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</si>
  <si>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</si>
  <si>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</si>
  <si>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</si>
  <si>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</si>
  <si>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</si>
  <si>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</si>
  <si>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</si>
  <si>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</si>
  <si>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</si>
  <si>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</si>
  <si>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</si>
  <si>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</si>
  <si>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</si>
  <si>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</si>
  <si>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</si>
  <si>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</si>
  <si>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</si>
  <si>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</si>
  <si>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</si>
  <si>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</si>
  <si>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</si>
  <si>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</si>
  <si>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</si>
  <si>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</si>
  <si>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</si>
  <si>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</si>
  <si>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</si>
  <si>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</si>
  <si>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</si>
  <si>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</si>
  <si>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</si>
  <si>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</si>
  <si>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</si>
  <si>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</si>
  <si>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</si>
  <si>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</si>
  <si>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</si>
  <si>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</si>
  <si>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</si>
  <si>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</si>
  <si>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</si>
  <si>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</si>
  <si>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</si>
  <si>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</si>
  <si>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</si>
  <si>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</si>
  <si>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</si>
  <si>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</si>
  <si>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</si>
  <si>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</si>
  <si>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</si>
  <si>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</si>
  <si>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</si>
  <si>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</si>
  <si>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</si>
  <si>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</si>
  <si>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</si>
  <si>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</si>
  <si>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</si>
  <si>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</si>
  <si>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</si>
  <si>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</si>
  <si>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</si>
  <si>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</si>
  <si>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</si>
  <si>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</si>
  <si>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</si>
  <si>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</si>
  <si>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</si>
  <si>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</si>
  <si>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</si>
  <si>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</si>
  <si>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</si>
  <si>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</si>
  <si>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</si>
  <si>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</si>
  <si>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</si>
  <si>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</si>
  <si>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</si>
  <si>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</si>
  <si>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</si>
  <si>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</si>
  <si>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</si>
  <si>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</si>
  <si>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</si>
  <si>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</si>
  <si>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</si>
  <si>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</si>
  <si>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</si>
  <si>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</si>
  <si>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</si>
  <si>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</si>
  <si>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</si>
  <si>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</si>
  <si>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</si>
  <si>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</si>
  <si>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</si>
  <si>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</si>
  <si>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</si>
  <si>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</si>
  <si>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</si>
  <si>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</si>
  <si>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</si>
  <si>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</si>
  <si>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</si>
  <si>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</si>
  <si>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</si>
  <si>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</si>
  <si>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</si>
  <si>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</si>
  <si>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</si>
  <si>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</si>
  <si>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</si>
  <si>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</si>
  <si>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</si>
  <si>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</si>
  <si>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</si>
  <si>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</si>
  <si>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</si>
  <si>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</si>
  <si>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</si>
  <si>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</si>
  <si>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</si>
  <si>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</si>
  <si>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</si>
  <si>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</si>
  <si>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</si>
  <si>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</si>
  <si>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</si>
  <si>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</si>
  <si>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</si>
  <si>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</si>
  <si>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</si>
  <si>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</si>
  <si>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</si>
  <si>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</si>
  <si>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</si>
  <si>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</si>
  <si>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</si>
  <si>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</si>
  <si>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</si>
  <si>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</si>
  <si>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</si>
  <si>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</si>
  <si>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</si>
  <si>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</si>
  <si>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</si>
  <si>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</si>
  <si>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</si>
  <si>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</si>
  <si>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</si>
  <si>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</si>
  <si>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</si>
  <si>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</si>
  <si>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</si>
  <si>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</si>
  <si>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</si>
  <si>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</si>
  <si>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</si>
  <si>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</si>
  <si>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</si>
  <si>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</si>
  <si>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</si>
  <si>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</si>
  <si>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</si>
  <si>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</si>
  <si>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</si>
  <si>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</si>
  <si>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</si>
  <si>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</si>
  <si>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</si>
  <si>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</si>
  <si>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</si>
  <si>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</si>
  <si>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</si>
  <si>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</si>
  <si>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</si>
  <si>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</si>
  <si>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</si>
  <si>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</si>
  <si>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</si>
  <si>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</si>
  <si>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</si>
  <si>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</si>
  <si>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</si>
  <si>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</si>
  <si>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</si>
  <si>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</si>
  <si>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</si>
  <si>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</si>
  <si>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</si>
  <si>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</si>
  <si>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</si>
  <si>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</si>
  <si>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</si>
  <si>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</si>
  <si>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</si>
  <si>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</si>
  <si>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</si>
  <si>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</si>
  <si>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</si>
  <si>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</si>
  <si>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</si>
  <si>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</si>
  <si>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</si>
  <si>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</si>
  <si>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</si>
  <si>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</si>
  <si>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</si>
  <si>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</si>
  <si>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</si>
  <si>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</si>
  <si>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</si>
  <si>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</si>
  <si>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</si>
  <si>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</si>
  <si>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</si>
  <si>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</si>
  <si>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</si>
  <si>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</si>
  <si>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</si>
  <si>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</si>
  <si>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</si>
  <si>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</si>
  <si>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</si>
  <si>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</si>
  <si>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</si>
  <si>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</si>
  <si>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</si>
  <si>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</si>
  <si>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</si>
  <si>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</si>
  <si>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</si>
  <si>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</si>
  <si>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</si>
  <si>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</si>
  <si>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</si>
  <si>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</si>
  <si>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</si>
  <si>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</si>
  <si>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</si>
  <si>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</si>
  <si>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</si>
  <si>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</si>
  <si>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</si>
  <si>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</si>
  <si>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</si>
  <si>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</si>
  <si>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</si>
  <si>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</si>
  <si>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</si>
  <si>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</si>
  <si>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</si>
  <si>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</si>
  <si>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</si>
  <si>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</si>
  <si>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</si>
  <si>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</si>
  <si>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</si>
  <si>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</si>
  <si>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</si>
  <si>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</si>
  <si>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</si>
  <si>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</si>
  <si>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</si>
  <si>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</si>
  <si>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</si>
  <si>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</si>
  <si>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</si>
  <si>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</si>
  <si>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</si>
  <si>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</si>
  <si>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</si>
  <si>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</si>
  <si>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</si>
  <si>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</si>
  <si>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</si>
  <si>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</si>
  <si>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</si>
  <si>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</si>
  <si>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</si>
  <si>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</si>
  <si>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</si>
  <si>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</si>
  <si>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</si>
  <si>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</si>
  <si>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</si>
  <si>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</si>
  <si>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</si>
  <si>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</si>
  <si>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</si>
  <si>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</si>
  <si>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</si>
  <si>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</si>
  <si>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</si>
  <si>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</si>
  <si>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</si>
  <si>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</si>
  <si>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</si>
  <si>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</si>
  <si>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</si>
  <si>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</si>
  <si>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</si>
  <si>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</si>
  <si>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</si>
  <si>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</si>
  <si>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</si>
  <si>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</si>
  <si>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</si>
  <si>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</si>
  <si>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</si>
  <si>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</si>
  <si>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</si>
  <si>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</si>
  <si>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</si>
  <si>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</si>
  <si>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</si>
  <si>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</si>
  <si>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</si>
  <si>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</si>
  <si>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</si>
  <si>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</si>
  <si>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</si>
  <si>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</si>
  <si>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</si>
  <si>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</si>
  <si>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</si>
  <si>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</si>
  <si>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</si>
  <si>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</si>
  <si>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</si>
  <si>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</si>
  <si>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</si>
  <si>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</si>
  <si>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</si>
  <si>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</si>
  <si>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</si>
  <si>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</si>
  <si>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</si>
  <si>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</si>
  <si>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</si>
  <si>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</si>
  <si>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</si>
  <si>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</si>
  <si>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</si>
  <si>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</si>
  <si>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</si>
  <si>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</si>
  <si>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</si>
  <si>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</si>
  <si>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</si>
  <si>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</si>
  <si>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</si>
  <si>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</si>
  <si>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</si>
  <si>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</si>
  <si>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</si>
  <si>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</si>
  <si>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</si>
  <si>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</si>
  <si>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</si>
  <si>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</si>
  <si>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</si>
  <si>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</si>
  <si>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</si>
  <si>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</si>
  <si>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</si>
  <si>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</si>
  <si>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</si>
  <si>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</si>
  <si>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</si>
  <si>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</si>
  <si>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</si>
  <si>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</si>
  <si>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</si>
  <si>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</si>
  <si>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</si>
  <si>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</si>
  <si>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</si>
  <si>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</si>
  <si>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</si>
  <si>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</si>
  <si>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</si>
  <si>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</si>
  <si>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</si>
  <si>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</si>
  <si>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</si>
  <si>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</si>
  <si>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</si>
  <si>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</si>
  <si>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</si>
  <si>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</si>
  <si>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</si>
  <si>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</si>
  <si>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</si>
  <si>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</si>
  <si>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</si>
  <si>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</si>
  <si>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</si>
  <si>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</si>
  <si>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</si>
  <si>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</si>
  <si>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</si>
  <si>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</si>
  <si>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</si>
  <si>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</si>
  <si>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</si>
  <si>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</si>
  <si>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</si>
  <si>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</si>
  <si>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</si>
  <si>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</si>
  <si>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</si>
  <si>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</si>
  <si>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</si>
  <si>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</si>
  <si>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</si>
  <si>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</si>
  <si>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</si>
  <si>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</si>
  <si>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</si>
  <si>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</si>
  <si>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</si>
  <si>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</si>
  <si>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</si>
  <si>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</si>
  <si>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</si>
  <si>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</si>
  <si>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</si>
  <si>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</si>
  <si>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</si>
  <si>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</si>
  <si>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</si>
  <si>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</si>
  <si>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</si>
  <si>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</si>
  <si>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</si>
  <si>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</si>
  <si>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</si>
  <si>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</si>
  <si>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</si>
  <si>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</si>
  <si>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</si>
  <si>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</si>
  <si>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</si>
  <si>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</si>
  <si>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</si>
  <si>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</si>
  <si>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</si>
  <si>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</si>
  <si>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</si>
  <si>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</si>
  <si>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</si>
  <si>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</si>
  <si>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</si>
  <si>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</si>
  <si>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</si>
  <si>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</si>
  <si>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</si>
  <si>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</si>
  <si>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</si>
  <si>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</si>
  <si>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</si>
  <si>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</si>
  <si>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</si>
  <si>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</si>
  <si>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</si>
  <si>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</si>
  <si>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</si>
  <si>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</si>
  <si>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</si>
  <si>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</si>
  <si>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</si>
  <si>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</si>
  <si>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</si>
  <si>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</si>
  <si>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</si>
  <si>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</si>
  <si>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</si>
  <si>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</si>
  <si>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</si>
  <si>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</si>
  <si>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</si>
  <si>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</si>
  <si>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</si>
  <si>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</si>
  <si>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</si>
  <si>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</si>
  <si>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</si>
  <si>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</si>
  <si>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</si>
  <si>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</si>
  <si>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</si>
  <si>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</si>
  <si>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</si>
  <si>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</si>
  <si>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</si>
  <si>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</si>
  <si>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</si>
  <si>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</si>
  <si>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</si>
  <si>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</si>
  <si>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</si>
  <si>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</si>
  <si>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</si>
  <si>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</si>
  <si>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</si>
  <si>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</si>
  <si>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</si>
  <si>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</si>
  <si>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</si>
  <si>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</si>
  <si>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</si>
  <si>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</si>
  <si>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</si>
  <si>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</si>
  <si>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</si>
  <si>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</si>
  <si>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</si>
  <si>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</si>
  <si>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</si>
  <si>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</si>
  <si>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</si>
  <si>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</si>
  <si>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</si>
  <si>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</si>
  <si>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</si>
  <si>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</si>
  <si>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</si>
  <si>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</si>
  <si>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</si>
  <si>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</si>
  <si>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</si>
  <si>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</si>
  <si>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</si>
  <si>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</si>
  <si>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</si>
  <si>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</si>
  <si>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</si>
  <si>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</si>
  <si>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</si>
  <si>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</si>
  <si>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</si>
  <si>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</si>
  <si>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</si>
  <si>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</si>
  <si>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</si>
  <si>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</si>
  <si>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</si>
  <si>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</si>
  <si>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</si>
  <si>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</si>
  <si>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</si>
  <si>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</si>
  <si>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</si>
  <si>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</si>
  <si>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</si>
  <si>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</si>
  <si>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</si>
  <si>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</si>
  <si>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</si>
  <si>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</si>
  <si>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</si>
  <si>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</si>
  <si>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</si>
  <si>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</si>
  <si>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</si>
  <si>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</si>
  <si>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</si>
  <si>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</si>
  <si>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</si>
  <si>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</si>
  <si>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</si>
  <si>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</si>
  <si>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</si>
  <si>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</si>
  <si>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</si>
  <si>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</si>
  <si>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</si>
  <si>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</si>
  <si>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</si>
  <si>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</si>
  <si>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</si>
  <si>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</si>
  <si>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</si>
  <si>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</si>
  <si>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</si>
  <si>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</si>
  <si>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</si>
  <si>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</si>
  <si>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</si>
  <si>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</si>
  <si>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</si>
  <si>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</si>
  <si>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</si>
  <si>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</si>
  <si>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</si>
  <si>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</si>
  <si>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</si>
  <si>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</si>
  <si>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</si>
  <si>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</si>
  <si>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</si>
  <si>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</si>
  <si>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</si>
  <si>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</si>
  <si>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</si>
  <si>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</si>
  <si>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</si>
  <si>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</si>
  <si>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</si>
  <si>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</si>
  <si>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</si>
  <si>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</si>
  <si>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</si>
  <si>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</si>
  <si>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</si>
  <si>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</si>
  <si>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</si>
  <si>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</si>
  <si>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</si>
  <si>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</si>
  <si>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</si>
  <si>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</si>
  <si>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</si>
  <si>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</si>
  <si>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</si>
  <si>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</si>
  <si>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</si>
  <si>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</si>
  <si>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</si>
  <si>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</si>
  <si>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</si>
  <si>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</si>
  <si>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</si>
  <si>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</si>
  <si>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</si>
  <si>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</si>
  <si>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</si>
  <si>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</si>
  <si>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</si>
  <si>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</si>
  <si>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</si>
  <si>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</si>
  <si>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</si>
  <si>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</si>
  <si>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</si>
  <si>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</si>
  <si>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</si>
  <si>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</si>
  <si>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</si>
  <si>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</si>
  <si>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</si>
  <si>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</si>
  <si>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</si>
  <si>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</si>
  <si>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</si>
  <si>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</si>
  <si>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</si>
  <si>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</si>
  <si>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</si>
  <si>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</si>
  <si>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</si>
  <si>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</si>
  <si>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</si>
  <si>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</si>
  <si>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</si>
  <si>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</si>
  <si>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</si>
  <si>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</si>
  <si>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</si>
  <si>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</si>
  <si>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</si>
  <si>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</si>
  <si>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</si>
  <si>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</si>
  <si>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</si>
  <si>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</si>
  <si>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</si>
  <si>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</si>
  <si>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</si>
  <si>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</si>
  <si>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</si>
  <si>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</si>
  <si>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</si>
  <si>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</si>
  <si>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</si>
  <si>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</si>
  <si>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</si>
  <si>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</si>
  <si>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</si>
  <si>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</si>
  <si>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</si>
  <si>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</si>
  <si>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</si>
  <si>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</si>
  <si>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</si>
  <si>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</si>
  <si>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</si>
  <si>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</si>
  <si>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</si>
  <si>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</si>
  <si>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</si>
  <si>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</si>
  <si>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</si>
  <si>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</si>
  <si>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</si>
  <si>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</si>
  <si>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</si>
  <si>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</si>
  <si>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</si>
  <si>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</si>
  <si>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</si>
  <si>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</si>
  <si>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</si>
  <si>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</si>
  <si>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</si>
  <si>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</si>
  <si>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</si>
  <si>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</si>
  <si>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</si>
  <si>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</si>
  <si>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</si>
  <si>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</si>
  <si>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</si>
  <si>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</si>
  <si>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</si>
  <si>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</si>
  <si>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</si>
  <si>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</si>
  <si>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</si>
  <si>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</si>
  <si>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</si>
  <si>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</si>
  <si>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</si>
  <si>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</si>
  <si>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</si>
  <si>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</si>
  <si>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</si>
  <si>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</si>
  <si>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</si>
  <si>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</si>
  <si>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</si>
  <si>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</si>
  <si>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</si>
  <si>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</si>
  <si>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</si>
  <si>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</si>
  <si>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</si>
  <si>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</si>
  <si>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</si>
  <si>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</si>
  <si>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</si>
  <si>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</si>
  <si>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</si>
  <si>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</si>
  <si>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</si>
  <si>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</si>
  <si>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</si>
  <si>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</si>
  <si>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</si>
  <si>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</si>
  <si>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</si>
  <si>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</si>
  <si>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</si>
  <si>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</si>
  <si>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</si>
  <si>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</si>
  <si>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</si>
  <si>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</si>
  <si>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</si>
  <si>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</si>
  <si>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</si>
  <si>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</si>
  <si>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</si>
  <si>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</si>
  <si>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</si>
  <si>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</si>
  <si>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</si>
  <si>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</si>
  <si>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</si>
  <si>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</si>
  <si>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</si>
  <si>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</si>
  <si>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</si>
  <si>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</si>
  <si>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</si>
  <si>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</si>
  <si>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</si>
  <si>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</si>
  <si>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</si>
  <si>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</si>
  <si>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</si>
  <si>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</si>
  <si>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</si>
  <si>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</si>
  <si>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</si>
  <si>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</si>
  <si>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</si>
  <si>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</si>
  <si>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</si>
  <si>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</si>
  <si>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</si>
  <si>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</si>
  <si>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</si>
  <si>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</si>
  <si>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</si>
  <si>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</si>
  <si>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</si>
  <si>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</si>
  <si>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</si>
  <si>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</si>
  <si>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</si>
  <si>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</si>
  <si>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</si>
  <si>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</si>
  <si>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</si>
  <si>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</si>
  <si>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</si>
  <si>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</si>
  <si>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</si>
  <si>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</si>
  <si>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</si>
  <si>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</si>
  <si>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</si>
  <si>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</si>
  <si>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</si>
  <si>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</si>
  <si>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</si>
  <si>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</si>
  <si>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</si>
  <si>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</si>
  <si>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</si>
  <si>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</si>
  <si>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</si>
  <si>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</si>
  <si>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</si>
  <si>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</si>
  <si>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</si>
  <si>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</si>
  <si>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</si>
  <si>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</si>
  <si>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</si>
  <si>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</si>
  <si>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</si>
  <si>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</si>
  <si>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</si>
  <si>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</si>
  <si>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</si>
  <si>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</si>
  <si>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</si>
  <si>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</si>
  <si>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</si>
  <si>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</si>
  <si>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</si>
  <si>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</si>
  <si>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</si>
  <si>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</si>
  <si>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</si>
  <si>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</si>
  <si>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</si>
  <si>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</si>
  <si>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</si>
  <si>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</si>
  <si>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</si>
  <si>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</si>
  <si>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</si>
  <si>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</si>
  <si>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</si>
  <si>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</si>
  <si>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</si>
  <si>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</si>
  <si>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</si>
  <si>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</si>
  <si>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</si>
  <si>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</si>
  <si>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</si>
  <si>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</si>
  <si>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</si>
  <si>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</si>
  <si>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</si>
  <si>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</si>
  <si>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</si>
  <si>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</si>
  <si>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</si>
  <si>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</si>
  <si>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</si>
  <si>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</si>
  <si>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</si>
  <si>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</si>
  <si>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</si>
  <si>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</si>
  <si>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</si>
  <si>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</si>
  <si>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</si>
  <si>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</si>
  <si>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</si>
  <si>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</si>
  <si>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</si>
  <si>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</si>
  <si>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</si>
  <si>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</si>
  <si>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</si>
  <si>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</si>
  <si>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</si>
  <si>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</si>
  <si>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</si>
  <si>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</si>
  <si>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</si>
  <si>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</si>
  <si>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</si>
  <si>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</si>
  <si>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</si>
  <si>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</si>
  <si>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</si>
  <si>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</si>
  <si>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</si>
  <si>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</si>
  <si>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</si>
  <si>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</si>
  <si>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</si>
  <si>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</si>
  <si>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</si>
  <si>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</si>
  <si>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</si>
  <si>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</si>
  <si>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</si>
  <si>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</si>
  <si>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</si>
  <si>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</si>
  <si>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</si>
  <si>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</si>
  <si>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</si>
  <si>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</si>
  <si>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</si>
  <si>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</si>
  <si>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</si>
  <si>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</si>
  <si>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</si>
  <si>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</si>
  <si>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</si>
  <si>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</si>
  <si>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</si>
  <si>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</si>
  <si>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</si>
  <si>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</si>
  <si>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</si>
  <si>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</si>
  <si>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</si>
  <si>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</si>
  <si>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</si>
  <si>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</si>
  <si>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</si>
  <si>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</si>
  <si>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</si>
  <si>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</si>
  <si>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</si>
  <si>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</si>
  <si>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</si>
  <si>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</si>
  <si>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</si>
  <si>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</si>
  <si>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</si>
  <si>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</si>
  <si>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</si>
  <si>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</si>
  <si>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</si>
  <si>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</si>
  <si>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</si>
  <si>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</si>
  <si>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</si>
  <si>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</si>
  <si>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</si>
  <si>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</si>
  <si>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</si>
  <si>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</si>
  <si>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</si>
  <si>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</si>
  <si>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</si>
  <si>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</si>
  <si>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</si>
  <si>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</si>
  <si>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</si>
  <si>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</si>
  <si>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</si>
  <si>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</si>
  <si>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</si>
  <si>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</si>
  <si>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</si>
  <si>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</si>
  <si>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</si>
  <si>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</si>
  <si>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</si>
  <si>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</si>
  <si>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</si>
  <si>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</si>
  <si>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</si>
  <si>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</si>
  <si>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</si>
  <si>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</si>
  <si>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</si>
  <si>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</si>
  <si>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</si>
  <si>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</si>
  <si>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</si>
  <si>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</si>
  <si>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</si>
  <si>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</si>
  <si>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</si>
  <si>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</si>
  <si>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</si>
  <si>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</si>
  <si>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</si>
  <si>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</si>
  <si>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</si>
  <si>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</si>
  <si>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</si>
  <si>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</si>
  <si>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</si>
  <si>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</si>
  <si>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</si>
  <si>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</si>
  <si>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</si>
  <si>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</si>
  <si>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</si>
  <si>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</si>
  <si>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</si>
  <si>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</si>
  <si>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</si>
  <si>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</si>
  <si>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</si>
  <si>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</si>
  <si>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</si>
  <si>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</si>
  <si>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</si>
  <si>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</si>
  <si>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</si>
  <si>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</si>
  <si>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</si>
  <si>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</si>
  <si>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</si>
  <si>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</si>
  <si>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</si>
  <si>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</si>
  <si>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</si>
  <si>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</si>
  <si>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</si>
  <si>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</si>
  <si>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</si>
  <si>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</si>
  <si>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</si>
  <si>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</si>
  <si>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</si>
  <si>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</si>
  <si>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</si>
  <si>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</si>
  <si>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</si>
  <si>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</si>
  <si>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</si>
  <si>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</si>
  <si>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</si>
  <si>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</si>
  <si>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</si>
  <si>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</si>
  <si>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</si>
  <si>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</si>
  <si>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</si>
  <si>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</si>
  <si>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</si>
  <si>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</si>
  <si>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</si>
  <si>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</si>
  <si>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</si>
  <si>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</si>
  <si>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</si>
  <si>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</si>
  <si>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</si>
  <si>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</si>
  <si>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</si>
  <si>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</si>
  <si>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</si>
  <si>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</si>
  <si>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</si>
  <si>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</si>
  <si>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</si>
  <si>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</si>
  <si>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</si>
  <si>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</si>
  <si>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</si>
  <si>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</si>
  <si>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</si>
  <si>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</si>
  <si>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</si>
  <si>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</si>
  <si>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</si>
  <si>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</si>
  <si>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</si>
  <si>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</si>
  <si>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</si>
  <si>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</si>
  <si>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</si>
  <si>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</si>
  <si>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</si>
  <si>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</si>
  <si>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</si>
  <si>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</si>
  <si>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</si>
  <si>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</si>
  <si>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</si>
  <si>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</si>
  <si>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</si>
  <si>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</si>
  <si>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</si>
  <si>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</si>
  <si>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</si>
  <si>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</si>
  <si>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</si>
  <si>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</si>
  <si>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</si>
  <si>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</si>
  <si>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</si>
  <si>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</si>
  <si>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</si>
  <si>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</si>
  <si>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</si>
  <si>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</si>
  <si>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</si>
  <si>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</si>
  <si>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</si>
  <si>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</si>
  <si>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</si>
  <si>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</si>
  <si>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</si>
  <si>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</si>
  <si>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</si>
  <si>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</si>
  <si>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</si>
  <si>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</si>
  <si>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</si>
  <si>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</si>
  <si>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</si>
  <si>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</si>
  <si>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</si>
  <si>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</si>
  <si>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</si>
  <si>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</si>
  <si>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</si>
  <si>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</si>
  <si>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</si>
  <si>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</si>
  <si>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</si>
  <si>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</si>
  <si>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</si>
  <si>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</si>
  <si>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</si>
  <si>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</si>
  <si>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</si>
  <si>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</si>
  <si>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</si>
  <si>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</si>
  <si>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</si>
  <si>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</si>
  <si>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</si>
  <si>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</si>
  <si>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</si>
  <si>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</si>
  <si>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</si>
  <si>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</si>
  <si>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</si>
  <si>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</si>
  <si>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</si>
  <si>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</si>
  <si>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</si>
  <si>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</si>
  <si>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</si>
  <si>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</si>
  <si>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</si>
  <si>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</si>
  <si>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</si>
  <si>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</si>
  <si>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</si>
  <si>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</si>
  <si>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</si>
  <si>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</si>
  <si>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</si>
  <si>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</si>
  <si>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</si>
  <si>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</si>
  <si>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</si>
  <si>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</si>
  <si>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</si>
  <si>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</si>
  <si>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</si>
  <si>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</si>
  <si>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</si>
  <si>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</si>
  <si>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</si>
  <si>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</si>
  <si>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</si>
  <si>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</si>
  <si>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</si>
  <si>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</si>
  <si>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</si>
  <si>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</si>
  <si>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</si>
  <si>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</si>
  <si>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</si>
  <si>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</si>
  <si>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</si>
  <si>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</si>
  <si>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</si>
  <si>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</si>
  <si>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</si>
  <si>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</si>
  <si>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</si>
  <si>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</si>
  <si>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</si>
  <si>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</si>
  <si>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</si>
  <si>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</si>
  <si>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</si>
  <si>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</si>
  <si>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</si>
  <si>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</si>
  <si>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</si>
  <si>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</si>
  <si>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</si>
  <si>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</si>
  <si>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</si>
  <si>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</si>
  <si>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</si>
  <si>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</si>
  <si>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</si>
  <si>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</si>
  <si>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</si>
  <si>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</si>
  <si>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</si>
  <si>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</si>
  <si>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</si>
  <si>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</si>
  <si>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</si>
  <si>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</si>
  <si>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</si>
  <si>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</si>
  <si>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</si>
  <si>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</si>
  <si>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</si>
  <si>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</si>
  <si>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</si>
  <si>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</si>
  <si>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</si>
  <si>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</si>
  <si>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</si>
  <si>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</si>
  <si>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</si>
  <si>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</si>
  <si>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</si>
  <si>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</si>
  <si>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</si>
  <si>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</si>
  <si>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</si>
  <si>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</si>
  <si>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</si>
  <si>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</si>
  <si>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</si>
  <si>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</si>
  <si>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</si>
  <si>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</si>
  <si>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</si>
  <si>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</si>
  <si>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</si>
  <si>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</si>
  <si>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</si>
  <si>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</si>
  <si>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</si>
  <si>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</si>
  <si>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</si>
  <si>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</si>
  <si>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</si>
  <si>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</si>
  <si>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</si>
  <si>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</si>
  <si>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</si>
  <si>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</si>
  <si>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</si>
  <si>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</si>
  <si>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</si>
  <si>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</si>
  <si>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</si>
  <si>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</si>
  <si>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</si>
  <si>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</si>
  <si>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</si>
  <si>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</si>
  <si>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</si>
  <si>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</si>
  <si>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</si>
  <si>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</si>
  <si>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</si>
  <si>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</si>
  <si>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</si>
  <si>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</si>
  <si>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</si>
  <si>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</si>
  <si>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</si>
  <si>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</si>
  <si>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</si>
  <si>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</si>
  <si>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</si>
  <si>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</si>
  <si>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</si>
  <si>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</si>
  <si>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</si>
  <si>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</si>
  <si>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</si>
  <si>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</si>
  <si>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</si>
  <si>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</si>
  <si>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</si>
  <si>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</si>
  <si>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</si>
  <si>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</si>
  <si>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</si>
  <si>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</si>
  <si>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</si>
  <si>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</si>
  <si>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</si>
  <si>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</si>
  <si>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</si>
  <si>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</si>
  <si>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</si>
  <si>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</si>
  <si>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</si>
  <si>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</si>
  <si>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</si>
  <si>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</si>
  <si>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</si>
  <si>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</si>
  <si>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</si>
  <si>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</si>
  <si>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</si>
  <si>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</si>
  <si>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</si>
  <si>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</si>
  <si>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</si>
  <si>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</si>
  <si>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</si>
  <si>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</si>
  <si>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</si>
  <si>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</si>
  <si>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</si>
  <si>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</si>
  <si>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</si>
  <si>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</si>
  <si>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</si>
  <si>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</si>
  <si>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</si>
  <si>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</si>
  <si>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</si>
  <si>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</si>
  <si>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</si>
  <si>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</si>
  <si>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</si>
  <si>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</si>
  <si>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</si>
  <si>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</si>
  <si>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</si>
  <si>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</si>
  <si>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</si>
  <si>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</si>
  <si>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</si>
  <si>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</si>
  <si>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</si>
  <si>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</si>
  <si>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</si>
  <si>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</si>
  <si>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</si>
  <si>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</si>
  <si>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</si>
  <si>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</si>
  <si>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</si>
  <si>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</si>
  <si>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</si>
  <si>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</si>
  <si>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</si>
  <si>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</si>
  <si>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</si>
  <si>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</si>
  <si>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</si>
  <si>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</si>
  <si>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</si>
  <si>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</si>
  <si>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</si>
  <si>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</si>
  <si>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</si>
  <si>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</si>
  <si>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</si>
  <si>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</si>
  <si>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</si>
  <si>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</si>
  <si>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</si>
  <si>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</si>
  <si>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</si>
  <si>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</si>
  <si>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</si>
  <si>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</si>
  <si>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</si>
  <si>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</si>
  <si>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</si>
  <si>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</si>
  <si>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</si>
  <si>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</si>
  <si>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</si>
  <si>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</si>
  <si>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</si>
  <si>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</si>
  <si>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</si>
  <si>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</si>
  <si>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</si>
  <si>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</si>
  <si>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</si>
  <si>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</si>
  <si>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</si>
  <si>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</si>
  <si>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</si>
  <si>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</si>
  <si>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</si>
  <si>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</si>
  <si>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</si>
  <si>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</si>
  <si>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</si>
  <si>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</si>
  <si>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</si>
  <si>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</si>
  <si>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</si>
  <si>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</si>
  <si>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</si>
  <si>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</si>
  <si>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</si>
  <si>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</si>
  <si>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</si>
  <si>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</si>
  <si>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</si>
  <si>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</si>
  <si>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</si>
  <si>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</si>
  <si>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</si>
  <si>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</si>
  <si>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</si>
  <si>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</si>
  <si>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</si>
  <si>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</si>
  <si>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</si>
  <si>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</si>
  <si>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</si>
  <si>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</si>
  <si>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</si>
  <si>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</si>
  <si>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</si>
  <si>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</si>
  <si>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</si>
  <si>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</si>
  <si>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</si>
  <si>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</si>
  <si>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</si>
  <si>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</si>
  <si>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</si>
  <si>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</si>
  <si>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</si>
  <si>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</si>
  <si>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</si>
  <si>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</si>
  <si>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</si>
  <si>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</si>
  <si>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</si>
  <si>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</si>
  <si>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</si>
  <si>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</si>
  <si>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</si>
  <si>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</si>
  <si>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</si>
  <si>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</si>
  <si>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</si>
  <si>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</si>
  <si>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</si>
  <si>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</si>
  <si>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</si>
  <si>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</si>
  <si>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</si>
  <si>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</si>
  <si>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</si>
  <si>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</si>
  <si>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</si>
  <si>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</si>
  <si>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</si>
  <si>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</si>
  <si>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</si>
  <si>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</si>
  <si>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</si>
  <si>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</si>
  <si>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</si>
  <si>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</si>
  <si>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</si>
  <si>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</si>
  <si>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</si>
  <si>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</si>
  <si>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</si>
  <si>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</si>
  <si>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</si>
  <si>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</si>
  <si>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</si>
  <si>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</si>
  <si>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</si>
  <si>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</si>
  <si>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</si>
  <si>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</si>
  <si>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</si>
  <si>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</si>
  <si>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</si>
  <si>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</si>
  <si>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</si>
  <si>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</si>
  <si>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</si>
  <si>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</si>
  <si>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</si>
  <si>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</si>
  <si>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</si>
  <si>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</si>
  <si>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</si>
  <si>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</si>
  <si>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</si>
  <si>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</si>
  <si>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</si>
  <si>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</si>
  <si>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</si>
  <si>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</si>
  <si>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</si>
  <si>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</si>
  <si>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</si>
  <si>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</si>
  <si>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</si>
  <si>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</si>
  <si>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</si>
  <si>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</si>
  <si>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</si>
  <si>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</si>
  <si>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</si>
  <si>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</si>
  <si>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</si>
  <si>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</si>
  <si>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</si>
  <si>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</si>
  <si>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</si>
  <si>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</si>
  <si>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</si>
  <si>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</si>
  <si>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</si>
  <si>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</si>
  <si>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</si>
  <si>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</si>
  <si>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</si>
  <si>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</si>
  <si>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</si>
  <si>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</si>
  <si>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</si>
  <si>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</si>
  <si>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</si>
  <si>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</si>
  <si>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</si>
  <si>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</si>
  <si>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</si>
  <si>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</si>
  <si>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</si>
  <si>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</si>
  <si>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</si>
  <si>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</si>
  <si>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</si>
  <si>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</si>
  <si>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</si>
  <si>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</si>
  <si>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</si>
  <si>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</si>
  <si>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</si>
  <si>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</si>
  <si>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</si>
  <si>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</si>
  <si>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</si>
  <si>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</si>
  <si>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</si>
  <si>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</si>
  <si>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</si>
  <si>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</si>
  <si>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</si>
  <si>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</si>
  <si>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</si>
  <si>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</si>
  <si>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</si>
  <si>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</si>
  <si>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</si>
  <si>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</si>
  <si>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</si>
  <si>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</si>
  <si>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</si>
  <si>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</si>
  <si>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</si>
  <si>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</si>
  <si>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</si>
  <si>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</si>
  <si>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</si>
  <si>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</si>
  <si>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</si>
  <si>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</si>
  <si>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</si>
  <si>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</si>
  <si>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</si>
  <si>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</si>
  <si>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</si>
  <si>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</si>
  <si>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</si>
  <si>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</si>
  <si>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</si>
  <si>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</si>
  <si>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</si>
  <si>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</si>
  <si>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</si>
  <si>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</si>
  <si>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</si>
  <si>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</si>
  <si>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</si>
  <si>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</si>
  <si>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</si>
  <si>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</si>
  <si>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</si>
  <si>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</si>
  <si>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</si>
  <si>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</si>
  <si>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</si>
  <si>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</si>
  <si>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</si>
  <si>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</si>
  <si>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</si>
  <si>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</si>
  <si>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</si>
  <si>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</si>
  <si>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</si>
  <si>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</si>
  <si>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</si>
  <si>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</si>
  <si>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</si>
  <si>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</si>
  <si>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</si>
  <si>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</si>
  <si>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</si>
  <si>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</si>
  <si>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</si>
  <si>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</si>
  <si>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</si>
  <si>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</si>
  <si>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</si>
  <si>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</si>
  <si>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</si>
  <si>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</si>
  <si>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</si>
  <si>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</si>
  <si>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</si>
  <si>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</si>
  <si>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</si>
  <si>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</si>
  <si>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</si>
  <si>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</si>
  <si>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</si>
  <si>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</si>
  <si>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</si>
  <si>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</si>
  <si>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</si>
  <si>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</si>
  <si>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</si>
  <si>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</si>
  <si>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</si>
  <si>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</si>
  <si>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</si>
  <si>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</si>
  <si>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</si>
  <si>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</si>
  <si>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</si>
  <si>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</si>
  <si>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</si>
  <si>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</si>
  <si>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</si>
  <si>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</si>
  <si>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</si>
  <si>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</si>
  <si>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</si>
  <si>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</si>
  <si>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</si>
  <si>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</si>
  <si>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</si>
  <si>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</si>
  <si>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</si>
  <si>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</si>
  <si>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</si>
  <si>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</si>
  <si>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</si>
  <si>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</si>
  <si>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</si>
  <si>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</si>
  <si>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</si>
  <si>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</si>
  <si>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</si>
  <si>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</si>
  <si>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</si>
  <si>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</si>
  <si>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</si>
  <si>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</si>
  <si>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</si>
  <si>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</si>
  <si>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</si>
  <si>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</si>
  <si>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</si>
  <si>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</si>
  <si>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</si>
  <si>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</si>
  <si>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</si>
  <si>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</si>
  <si>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</si>
  <si>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</si>
  <si>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</si>
  <si>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</si>
  <si>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</si>
  <si>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</si>
  <si>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</si>
  <si>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</si>
  <si>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</si>
  <si>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</si>
  <si>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</si>
  <si>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</si>
  <si>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</si>
  <si>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</si>
  <si>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</si>
  <si>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</si>
  <si>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</si>
  <si>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</si>
  <si>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</si>
  <si>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</si>
  <si>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</si>
  <si>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</si>
  <si>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</si>
  <si>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</si>
  <si>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</si>
  <si>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</si>
  <si>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</si>
  <si>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</si>
  <si>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</si>
  <si>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</si>
  <si>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</si>
  <si>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</si>
  <si>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</si>
  <si>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</si>
  <si>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</si>
  <si>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</si>
  <si>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</si>
  <si>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</si>
  <si>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</si>
  <si>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</si>
  <si>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</si>
  <si>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</si>
  <si>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</si>
  <si>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</si>
  <si>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</si>
  <si>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</si>
  <si>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</si>
  <si>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</si>
  <si>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</si>
  <si>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</si>
  <si>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</si>
  <si>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</si>
  <si>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</si>
  <si>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</si>
  <si>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</si>
  <si>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</si>
  <si>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</si>
  <si>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</si>
  <si>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</si>
  <si>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</si>
  <si>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</si>
  <si>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</si>
  <si>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</si>
  <si>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</si>
  <si>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</si>
  <si>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</si>
  <si>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</si>
  <si>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</si>
  <si>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</si>
  <si>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</si>
  <si>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</si>
  <si>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</si>
  <si>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</si>
  <si>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</si>
  <si>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</si>
  <si>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</si>
  <si>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</si>
  <si>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</si>
  <si>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</si>
  <si>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</si>
  <si>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</si>
  <si>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</si>
  <si>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</si>
  <si>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</si>
  <si>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</si>
  <si>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</si>
  <si>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</si>
  <si>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</si>
  <si>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</si>
  <si>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</si>
  <si>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</si>
  <si>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</si>
  <si>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</si>
  <si>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</si>
  <si>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</si>
  <si>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</si>
  <si>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</si>
  <si>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</si>
  <si>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</si>
  <si>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</si>
  <si>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</si>
  <si>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</si>
  <si>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</si>
  <si>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</si>
  <si>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</si>
  <si>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</si>
  <si>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</si>
  <si>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</si>
  <si>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</si>
  <si>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</si>
  <si>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</si>
  <si>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</si>
  <si>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</si>
  <si>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</si>
  <si>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</si>
  <si>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</si>
  <si>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</si>
  <si>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</si>
  <si>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</si>
  <si>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</si>
  <si>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</si>
  <si>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</si>
  <si>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</si>
  <si>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</si>
  <si>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</si>
  <si>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</si>
  <si>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</si>
  <si>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</si>
  <si>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</si>
  <si>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</si>
  <si>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</si>
  <si>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</si>
  <si>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</si>
  <si>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</si>
  <si>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</si>
  <si>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</si>
  <si>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</si>
  <si>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</si>
  <si>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</si>
  <si>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</si>
  <si>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</si>
  <si>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</si>
  <si>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</si>
  <si>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</si>
  <si>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</si>
  <si>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</si>
  <si>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</si>
  <si>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</si>
  <si>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</si>
  <si>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</si>
  <si>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</si>
  <si>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</si>
  <si>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</si>
  <si>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</si>
  <si>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</si>
  <si>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</si>
  <si>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</si>
  <si>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</si>
  <si>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</si>
  <si>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</si>
  <si>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</si>
  <si>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</si>
  <si>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</si>
  <si>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</si>
  <si>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</si>
  <si>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</si>
  <si>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</si>
  <si>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</si>
  <si>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</si>
  <si>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</si>
  <si>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</si>
  <si>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</si>
  <si>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</si>
  <si>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</si>
  <si>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</si>
  <si>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</si>
  <si>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</si>
  <si>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</si>
  <si>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</si>
  <si>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</si>
  <si>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</si>
  <si>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</si>
  <si>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</si>
  <si>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</si>
  <si>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</si>
  <si>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</si>
  <si>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</si>
  <si>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</si>
  <si>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</si>
  <si>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</si>
  <si>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</si>
  <si>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</si>
  <si>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</si>
  <si>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</si>
  <si>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</si>
  <si>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</si>
  <si>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</si>
  <si>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</si>
  <si>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</si>
  <si>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</si>
  <si>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</si>
  <si>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</si>
  <si>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</si>
  <si>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</si>
  <si>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</si>
  <si>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</si>
  <si>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</si>
  <si>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</si>
  <si>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</si>
  <si>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</si>
  <si>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</si>
  <si>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</si>
  <si>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</si>
  <si>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</si>
  <si>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</si>
  <si>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</si>
  <si>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</si>
  <si>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</si>
  <si>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</si>
  <si>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</si>
  <si>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</si>
  <si>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</si>
  <si>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</si>
  <si>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</si>
  <si>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</si>
  <si>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</si>
  <si>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</si>
  <si>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</si>
  <si>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</si>
  <si>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</si>
  <si>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</si>
  <si>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</si>
  <si>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</si>
  <si>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</si>
  <si>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</si>
  <si>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</si>
  <si>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</si>
  <si>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</si>
  <si>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</si>
  <si>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</si>
  <si>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</si>
  <si>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</si>
  <si>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</si>
  <si>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</si>
  <si>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</si>
  <si>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</si>
  <si>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</si>
  <si>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</si>
  <si>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</si>
  <si>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</si>
  <si>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</si>
  <si>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</si>
  <si>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</si>
  <si>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</si>
  <si>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</si>
  <si>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</si>
  <si>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</si>
  <si>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</si>
  <si>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</si>
  <si>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</si>
  <si>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</si>
  <si>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</si>
  <si>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</si>
  <si>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</si>
  <si>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</si>
  <si>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</si>
  <si>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</si>
  <si>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</si>
  <si>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</si>
  <si>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</si>
  <si>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</si>
  <si>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</si>
  <si>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</si>
  <si>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</si>
  <si>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</si>
  <si>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</si>
  <si>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</si>
  <si>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</si>
  <si>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</si>
  <si>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</si>
  <si>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</si>
  <si>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</si>
  <si>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</si>
  <si>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</si>
  <si>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</si>
  <si>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</si>
  <si>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</si>
  <si>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</si>
  <si>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</si>
  <si>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</si>
  <si>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</si>
  <si>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</si>
  <si>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</si>
  <si>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</si>
  <si>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</si>
  <si>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</si>
  <si>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</si>
  <si>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</si>
  <si>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</si>
  <si>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</si>
  <si>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</si>
  <si>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</si>
  <si>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</si>
  <si>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</si>
  <si>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</si>
  <si>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</si>
  <si>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</si>
  <si>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</si>
  <si>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</si>
  <si>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</si>
  <si>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</si>
  <si>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</si>
  <si>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</si>
  <si>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</si>
  <si>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</si>
  <si>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</si>
  <si>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</si>
  <si>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</si>
  <si>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</si>
  <si>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</si>
  <si>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</si>
  <si>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</si>
  <si>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</si>
  <si>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</si>
  <si>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</si>
  <si>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</si>
  <si>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</si>
  <si>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</si>
  <si>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</si>
  <si>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</si>
  <si>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</si>
  <si>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</si>
  <si>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</si>
  <si>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</si>
  <si>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</si>
  <si>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</si>
  <si>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</si>
  <si>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</si>
  <si>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</si>
  <si>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</si>
  <si>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</si>
  <si>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</si>
  <si>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</si>
  <si>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</si>
  <si>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</si>
  <si>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</si>
  <si>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</si>
  <si>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</si>
  <si>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</si>
  <si>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</si>
  <si>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</si>
  <si>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</si>
  <si>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</si>
  <si>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</si>
  <si>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</si>
  <si>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</si>
  <si>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</si>
  <si>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</si>
  <si>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</si>
  <si>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</si>
  <si>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</si>
  <si>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</si>
  <si>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</si>
  <si>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</si>
  <si>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</si>
  <si>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</si>
  <si>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</si>
  <si>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</si>
  <si>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</si>
  <si>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</si>
  <si>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</si>
  <si>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</si>
  <si>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</si>
  <si>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</si>
  <si>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</si>
  <si>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</si>
  <si>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</si>
  <si>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</si>
  <si>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</si>
  <si>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</si>
  <si>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</si>
  <si>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</si>
  <si>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</si>
  <si>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</si>
  <si>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</si>
  <si>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</si>
  <si>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</si>
  <si>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</si>
  <si>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</si>
  <si>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</si>
  <si>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</si>
  <si>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</si>
  <si>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</si>
  <si>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</si>
  <si>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</si>
  <si>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</si>
  <si>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</si>
  <si>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</si>
  <si>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</si>
  <si>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</si>
  <si>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</si>
  <si>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</si>
  <si>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</si>
  <si>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</si>
  <si>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</si>
  <si>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</si>
  <si>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</si>
  <si>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</si>
  <si>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</si>
  <si>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</si>
  <si>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</si>
  <si>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</si>
  <si>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</si>
  <si>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</si>
  <si>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</si>
  <si>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</si>
  <si>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</si>
  <si>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</si>
  <si>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</si>
  <si>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</si>
  <si>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</si>
  <si>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</si>
  <si>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</si>
  <si>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</si>
  <si>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</si>
  <si>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</si>
  <si>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</si>
  <si>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</si>
  <si>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</si>
  <si>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</si>
  <si>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</si>
  <si>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</si>
  <si>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</si>
  <si>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</si>
  <si>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</si>
  <si>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</si>
  <si>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</si>
  <si>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</si>
  <si>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</si>
  <si>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</si>
  <si>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</si>
  <si>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</si>
  <si>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</si>
  <si>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</si>
  <si>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</si>
  <si>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</si>
  <si>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</si>
  <si>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</si>
  <si>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</si>
  <si>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</si>
  <si>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</si>
  <si>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</si>
  <si>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</si>
  <si>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</si>
  <si>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</si>
  <si>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</si>
  <si>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</si>
  <si>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</si>
  <si>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</si>
  <si>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</si>
  <si>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</si>
  <si>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</si>
  <si>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</si>
  <si>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</si>
  <si>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</si>
  <si>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</si>
  <si>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</si>
  <si>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</si>
  <si>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</si>
  <si>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</si>
  <si>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</si>
  <si>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</si>
  <si>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</si>
  <si>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</si>
  <si>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</si>
  <si>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</si>
  <si>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</si>
  <si>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</si>
  <si>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</si>
  <si>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</si>
  <si>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</si>
  <si>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</si>
  <si>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</si>
  <si>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</si>
  <si>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</si>
  <si>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</si>
  <si>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</si>
  <si>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</si>
  <si>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</si>
  <si>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</si>
  <si>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</si>
  <si>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</si>
  <si>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</si>
  <si>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</si>
  <si>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</si>
  <si>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</si>
  <si>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</si>
  <si>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</si>
  <si>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</si>
  <si>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</si>
  <si>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</si>
  <si>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</si>
  <si>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</si>
  <si>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</si>
  <si>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</si>
  <si>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</si>
  <si>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</si>
  <si>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</si>
  <si>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</si>
  <si>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</si>
  <si>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</si>
  <si>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</si>
  <si>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</si>
  <si>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</si>
  <si>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</si>
  <si>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</si>
  <si>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</si>
  <si>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</si>
  <si>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</si>
  <si>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</si>
  <si>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</si>
  <si>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</si>
  <si>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</si>
  <si>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</si>
  <si>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</si>
  <si>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</si>
  <si>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</si>
  <si>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</si>
  <si>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</si>
  <si>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</si>
  <si>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</si>
  <si>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</si>
  <si>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</si>
  <si>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</si>
  <si>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</si>
  <si>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</si>
  <si>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</si>
  <si>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</si>
  <si>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</si>
  <si>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</si>
  <si>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</si>
  <si>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</si>
  <si>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</si>
  <si>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</si>
  <si>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</si>
  <si>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</si>
  <si>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</si>
  <si>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</si>
  <si>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</si>
  <si>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</si>
  <si>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</si>
  <si>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</si>
  <si>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</si>
  <si>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</si>
  <si>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</si>
  <si>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</si>
  <si>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</si>
  <si>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</si>
  <si>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</si>
  <si>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</si>
  <si>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</si>
  <si>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</si>
  <si>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</si>
  <si>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</si>
  <si>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</si>
  <si>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</si>
  <si>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</si>
  <si>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</si>
  <si>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</si>
  <si>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</si>
  <si>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</si>
  <si>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</si>
  <si>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</si>
  <si>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</si>
  <si>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</si>
  <si>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</si>
  <si>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</si>
  <si>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</si>
  <si>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</si>
  <si>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</si>
  <si>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</si>
  <si>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</si>
  <si>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</si>
  <si>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</si>
  <si>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</si>
  <si>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</si>
  <si>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</si>
  <si>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</si>
  <si>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</si>
  <si>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</si>
  <si>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</si>
  <si>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</si>
  <si>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</si>
  <si>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</si>
  <si>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</si>
  <si>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</si>
  <si>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</si>
  <si>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</si>
  <si>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</si>
  <si>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</si>
  <si>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</si>
  <si>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</si>
  <si>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</si>
  <si>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</si>
  <si>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</si>
  <si>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</si>
  <si>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</si>
  <si>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</si>
  <si>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</si>
  <si>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</si>
  <si>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</si>
  <si>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</si>
  <si>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</si>
  <si>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</si>
  <si>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</si>
  <si>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</si>
  <si>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</si>
  <si>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</si>
  <si>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</si>
  <si>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</si>
  <si>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</si>
  <si>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</si>
  <si>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</si>
  <si>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</si>
  <si>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</si>
  <si>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</si>
  <si>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</si>
  <si>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</si>
  <si>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</si>
  <si>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</si>
  <si>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</si>
  <si>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</si>
  <si>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</si>
  <si>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</si>
  <si>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</si>
  <si>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</si>
  <si>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</si>
  <si>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</si>
  <si>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</si>
  <si>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</si>
  <si>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</si>
  <si>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</si>
  <si>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</si>
  <si>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</si>
  <si>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</si>
  <si>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</si>
  <si>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</si>
  <si>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</si>
  <si>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</si>
  <si>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</si>
  <si>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</si>
  <si>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</si>
  <si>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</si>
  <si>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</si>
  <si>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</si>
  <si>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</si>
  <si>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</si>
  <si>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</si>
  <si>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</si>
  <si>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</si>
  <si>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</si>
  <si>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</si>
  <si>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</si>
  <si>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</si>
  <si>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</si>
  <si>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</si>
  <si>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</si>
  <si>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</si>
  <si>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</si>
  <si>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</si>
  <si>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</si>
  <si>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</si>
  <si>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</si>
  <si>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</si>
  <si>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</si>
  <si>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</si>
  <si>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</si>
  <si>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</si>
  <si>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</si>
  <si>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</si>
  <si>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</si>
  <si>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</si>
  <si>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</si>
  <si>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</si>
  <si>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</si>
  <si>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</si>
  <si>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</si>
  <si>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</si>
  <si>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</si>
  <si>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</si>
  <si>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</si>
  <si>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</si>
  <si>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</si>
  <si>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</si>
  <si>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</si>
  <si>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</si>
  <si>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</si>
  <si>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</si>
  <si>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</si>
  <si>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</si>
  <si>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</si>
  <si>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</si>
  <si>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</si>
  <si>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</si>
  <si>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</si>
  <si>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</si>
  <si>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</si>
  <si>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</si>
  <si>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</si>
  <si>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</si>
  <si>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</si>
  <si>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</si>
  <si>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</si>
  <si>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</si>
  <si>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</si>
  <si>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</si>
  <si>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</si>
  <si>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</si>
  <si>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</si>
  <si>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</si>
  <si>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</si>
  <si>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</si>
  <si>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</si>
  <si>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</si>
  <si>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</si>
  <si>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</si>
  <si>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</si>
  <si>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</si>
  <si>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</si>
  <si>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</si>
  <si>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</si>
  <si>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</si>
  <si>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</si>
  <si>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</si>
  <si>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</si>
  <si>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</si>
  <si>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</si>
  <si>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</si>
  <si>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</si>
  <si>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</si>
  <si>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</si>
  <si>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</si>
  <si>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</si>
  <si>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</si>
  <si>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</si>
  <si>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</si>
  <si>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</si>
  <si>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</si>
  <si>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</si>
  <si>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</si>
  <si>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</si>
  <si>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</si>
  <si>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</si>
  <si>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</si>
  <si>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</si>
  <si>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</si>
  <si>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</si>
  <si>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</si>
  <si>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</si>
  <si>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</si>
  <si>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</si>
  <si>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</si>
  <si>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</si>
  <si>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</si>
  <si>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</si>
  <si>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</si>
  <si>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</si>
  <si>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</si>
  <si>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</si>
  <si>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</si>
  <si>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</si>
  <si>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</si>
  <si>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</si>
  <si>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</si>
  <si>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</si>
  <si>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</si>
  <si>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</si>
  <si>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</si>
  <si>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</si>
  <si>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</si>
  <si>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</si>
  <si>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</si>
  <si>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</si>
  <si>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</si>
  <si>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</si>
  <si>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</si>
  <si>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</si>
  <si>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</si>
  <si>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</si>
  <si>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</si>
  <si>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</si>
  <si>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</si>
  <si>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</si>
  <si>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</si>
  <si>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</si>
  <si>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</si>
  <si>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</si>
  <si>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</si>
  <si>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</si>
  <si>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</si>
  <si>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</si>
  <si>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</si>
  <si>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</si>
  <si>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</si>
  <si>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</si>
  <si>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</si>
  <si>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</si>
  <si>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</si>
  <si>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</si>
  <si>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</si>
  <si>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</si>
  <si>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</si>
  <si>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</si>
  <si>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</si>
  <si>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</si>
  <si>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</si>
  <si>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</si>
  <si>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</si>
  <si>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</si>
  <si>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</si>
  <si>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</si>
  <si>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</si>
  <si>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</si>
  <si>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</si>
  <si>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</si>
  <si>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</si>
  <si>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</si>
  <si>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</si>
  <si>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</si>
  <si>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</si>
  <si>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</si>
  <si>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</si>
  <si>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</si>
  <si>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</si>
  <si>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</si>
  <si>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</si>
  <si>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</si>
  <si>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</si>
  <si>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</si>
  <si>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</si>
  <si>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</si>
  <si>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</si>
  <si>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</si>
  <si>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</si>
  <si>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</si>
  <si>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</si>
  <si>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</si>
  <si>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</si>
  <si>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</si>
  <si>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</si>
  <si>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</si>
  <si>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</si>
  <si>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</si>
  <si>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</si>
  <si>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</si>
  <si>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</si>
  <si>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</si>
  <si>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</si>
  <si>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</si>
  <si>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</si>
  <si>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</si>
  <si>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</si>
  <si>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</si>
  <si>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</si>
  <si>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</si>
  <si>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</si>
  <si>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</si>
  <si>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</si>
  <si>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</si>
  <si>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</si>
  <si>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</si>
  <si>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</si>
  <si>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</si>
  <si>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</si>
  <si>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</si>
  <si>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</si>
  <si>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</si>
  <si>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</si>
  <si>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</si>
  <si>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</si>
  <si>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</si>
  <si>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</si>
  <si>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</si>
  <si>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</si>
  <si>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</si>
  <si>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</si>
  <si>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</si>
  <si>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</si>
  <si>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</si>
  <si>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</si>
  <si>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</si>
  <si>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</si>
  <si>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</si>
  <si>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</si>
  <si>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</si>
  <si>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</si>
  <si>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</si>
  <si>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</si>
  <si>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</si>
  <si>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</si>
  <si>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</si>
  <si>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</si>
  <si>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</si>
  <si>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</si>
  <si>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</si>
  <si>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</si>
  <si>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</si>
  <si>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</si>
  <si>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</si>
  <si>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</si>
  <si>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</si>
  <si>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</si>
  <si>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</si>
  <si>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</si>
  <si>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</si>
  <si>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</si>
  <si>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</si>
  <si>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</si>
  <si>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</si>
  <si>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</si>
  <si>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</si>
  <si>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</si>
  <si>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</si>
  <si>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</si>
  <si>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</si>
  <si>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</si>
  <si>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</si>
  <si>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</si>
  <si>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</si>
  <si>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</si>
  <si>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</si>
  <si>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</si>
  <si>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</si>
  <si>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</si>
  <si>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</si>
  <si>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</si>
  <si>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</si>
  <si>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</si>
  <si>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</si>
  <si>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</si>
  <si>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</si>
  <si>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</si>
  <si>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</si>
  <si>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</si>
  <si>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</si>
  <si>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</si>
  <si>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</si>
  <si>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</si>
  <si>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</si>
  <si>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</si>
  <si>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</si>
  <si>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</si>
  <si>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</si>
  <si>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</si>
  <si>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</si>
  <si>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</si>
  <si>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</si>
  <si>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</si>
  <si>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</si>
  <si>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</si>
  <si>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</si>
  <si>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</si>
  <si>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</si>
  <si>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</si>
  <si>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</si>
  <si>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</si>
  <si>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</si>
  <si>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</si>
  <si>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</si>
  <si>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</si>
  <si>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</si>
  <si>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</si>
  <si>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</si>
  <si>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</si>
  <si>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</si>
  <si>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</si>
  <si>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</si>
  <si>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</si>
  <si>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</si>
  <si>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</si>
  <si>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</si>
  <si>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</si>
  <si>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</si>
  <si>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</si>
  <si>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</si>
  <si>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</si>
  <si>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</si>
  <si>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</si>
  <si>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</si>
  <si>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</si>
  <si>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</si>
  <si>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</si>
  <si>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</si>
  <si>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</si>
  <si>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</si>
  <si>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</si>
  <si>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</si>
  <si>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</si>
  <si>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</si>
  <si>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</si>
  <si>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</si>
  <si>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</si>
  <si>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</si>
  <si>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</si>
  <si>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</si>
  <si>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</si>
  <si>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</si>
  <si>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</si>
  <si>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</si>
  <si>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</si>
  <si>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</si>
  <si>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</si>
  <si>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</si>
  <si>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</si>
  <si>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</si>
  <si>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</si>
  <si>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</si>
  <si>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</si>
  <si>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</si>
  <si>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</si>
  <si>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</si>
  <si>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</si>
  <si>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</si>
  <si>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</si>
  <si>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</si>
  <si>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</si>
  <si>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</si>
  <si>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</si>
  <si>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</si>
  <si>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</si>
  <si>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</si>
  <si>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</si>
  <si>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</si>
  <si>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</si>
  <si>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</si>
  <si>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</si>
  <si>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</si>
  <si>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</si>
  <si>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</si>
  <si>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</si>
  <si>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</si>
  <si>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</si>
  <si>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</si>
  <si>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</si>
  <si>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</si>
  <si>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</si>
  <si>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</si>
  <si>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</si>
  <si>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</si>
  <si>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</si>
  <si>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</si>
  <si>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</si>
  <si>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</si>
  <si>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</si>
  <si>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</si>
  <si>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</si>
  <si>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</si>
  <si>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</si>
  <si>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</si>
  <si>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</si>
  <si>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</si>
  <si>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</si>
  <si>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</si>
  <si>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</si>
  <si>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</si>
  <si>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</si>
  <si>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</si>
  <si>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</si>
  <si>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</si>
  <si>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</si>
  <si>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</si>
  <si>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</si>
  <si>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</si>
  <si>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</si>
  <si>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</si>
  <si>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</si>
  <si>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</si>
  <si>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</si>
  <si>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</si>
  <si>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</si>
  <si>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</si>
  <si>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</si>
  <si>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</si>
  <si>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</si>
  <si>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</si>
  <si>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</si>
  <si>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</si>
  <si>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</si>
  <si>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</si>
  <si>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</si>
  <si>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</si>
  <si>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</si>
  <si>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</si>
  <si>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</si>
  <si>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</si>
  <si>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</si>
  <si>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</si>
  <si>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</si>
  <si>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</si>
  <si>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</si>
  <si>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</si>
  <si>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</si>
  <si>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</si>
  <si>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</si>
  <si>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</si>
  <si>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</si>
  <si>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</si>
  <si>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</si>
  <si>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</si>
  <si>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</si>
  <si>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</si>
  <si>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</si>
  <si>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</si>
  <si>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</si>
  <si>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</si>
  <si>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</si>
  <si>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</si>
  <si>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</si>
  <si>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</si>
  <si>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</si>
  <si>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</si>
  <si>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</si>
  <si>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</si>
  <si>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</si>
  <si>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</si>
  <si>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</si>
  <si>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</si>
  <si>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</si>
  <si>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</si>
  <si>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</si>
  <si>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</si>
  <si>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</si>
  <si>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</si>
  <si>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</si>
  <si>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</si>
  <si>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</si>
  <si>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</si>
  <si>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</si>
  <si>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</si>
  <si>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</si>
  <si>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</si>
  <si>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</si>
  <si>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</si>
  <si>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</si>
  <si>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</si>
  <si>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</si>
  <si>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</si>
  <si>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</si>
  <si>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</si>
  <si>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</si>
  <si>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</si>
  <si>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</si>
  <si>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</si>
  <si>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</si>
  <si>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</si>
  <si>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</si>
  <si>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</si>
  <si>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</si>
  <si>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</si>
  <si>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</si>
  <si>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</si>
  <si>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</si>
  <si>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</si>
  <si>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</si>
  <si>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</si>
  <si>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</si>
  <si>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</si>
  <si>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</si>
  <si>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</si>
  <si>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</si>
  <si>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</si>
  <si>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</si>
  <si>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</si>
  <si>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</si>
  <si>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</si>
  <si>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</si>
  <si>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</si>
  <si>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</si>
  <si>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</si>
  <si>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</si>
  <si>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</si>
  <si>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</si>
  <si>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</si>
  <si>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</si>
  <si>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</si>
  <si>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</si>
  <si>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</si>
  <si>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</si>
  <si>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</si>
  <si>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</si>
  <si>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</si>
  <si>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</si>
  <si>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</si>
  <si>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</si>
  <si>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</si>
  <si>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</si>
  <si>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</si>
  <si>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</si>
  <si>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</si>
  <si>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</si>
  <si>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</si>
  <si>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</si>
  <si>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</si>
  <si>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</si>
  <si>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</si>
  <si>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</si>
  <si>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</si>
  <si>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</si>
  <si>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</si>
  <si>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</si>
  <si>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</si>
  <si>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</si>
  <si>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</si>
  <si>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</si>
  <si>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</si>
  <si>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</si>
  <si>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</si>
  <si>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</si>
  <si>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</si>
  <si>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</si>
  <si>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</si>
  <si>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</si>
  <si>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</si>
  <si>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</si>
  <si>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</si>
  <si>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</si>
  <si>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</si>
  <si>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</si>
  <si>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</si>
  <si>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</si>
  <si>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</si>
  <si>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</si>
  <si>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</si>
  <si>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</si>
  <si>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</si>
  <si>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</si>
  <si>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</si>
  <si>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</si>
  <si>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</si>
  <si>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</si>
  <si>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</si>
  <si>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</si>
  <si>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</si>
  <si>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</si>
  <si>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</si>
  <si>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</si>
  <si>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</si>
  <si>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</si>
  <si>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</si>
  <si>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</si>
  <si>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</si>
  <si>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</si>
  <si>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</si>
  <si>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</si>
  <si>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</si>
  <si>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</si>
  <si>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</si>
  <si>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</si>
  <si>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</si>
  <si>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</si>
  <si>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</si>
  <si>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</si>
  <si>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</si>
  <si>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</si>
  <si>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</si>
  <si>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</si>
  <si>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</si>
  <si>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</si>
  <si>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</si>
  <si>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</si>
  <si>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</si>
  <si>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</si>
  <si>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</si>
  <si>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</si>
  <si>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</si>
  <si>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</si>
  <si>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</si>
  <si>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</si>
  <si>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</si>
  <si>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</si>
  <si>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</si>
  <si>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</si>
  <si>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</si>
  <si>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</si>
  <si>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</si>
  <si>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</si>
  <si>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</si>
  <si>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</si>
  <si>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</si>
  <si>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</si>
  <si>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</si>
  <si>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</si>
  <si>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</si>
  <si>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</si>
  <si>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</si>
  <si>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</si>
  <si>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</si>
  <si>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</si>
  <si>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</si>
  <si>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</si>
  <si>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</si>
  <si>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</si>
  <si>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</si>
  <si>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</si>
  <si>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</si>
  <si>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</si>
  <si>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</si>
  <si>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</si>
  <si>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</si>
  <si>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</si>
  <si>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</si>
  <si>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</si>
  <si>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</si>
  <si>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</si>
  <si>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</si>
  <si>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</si>
  <si>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</si>
  <si>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</si>
  <si>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</si>
  <si>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</si>
  <si>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</si>
  <si>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</si>
  <si>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</si>
  <si>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</si>
  <si>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</si>
  <si>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</si>
  <si>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</si>
  <si>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</si>
  <si>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</si>
  <si>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</si>
  <si>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</si>
  <si>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</si>
  <si>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</si>
  <si>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</si>
  <si>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</si>
  <si>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</si>
  <si>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</si>
  <si>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</si>
  <si>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</si>
  <si>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</si>
  <si>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</si>
  <si>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</si>
  <si>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</si>
  <si>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</si>
  <si>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</si>
  <si>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</si>
  <si>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</si>
  <si>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</si>
  <si>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</si>
  <si>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</si>
  <si>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</si>
  <si>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</si>
  <si>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</si>
  <si>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</si>
  <si>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</si>
  <si>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</si>
  <si>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</si>
  <si>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</si>
  <si>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</si>
  <si>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</si>
  <si>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</si>
  <si>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</si>
  <si>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</si>
  <si>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</si>
  <si>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</si>
  <si>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</si>
  <si>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</si>
  <si>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</si>
  <si>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</si>
  <si>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</si>
  <si>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</si>
  <si>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</si>
  <si>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</si>
  <si>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</si>
  <si>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</si>
  <si>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</si>
  <si>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</si>
  <si>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</si>
  <si>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</si>
  <si>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</si>
  <si>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</si>
  <si>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</si>
  <si>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</si>
  <si>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</si>
  <si>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</si>
  <si>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</si>
  <si>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</si>
  <si>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</si>
  <si>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</si>
  <si>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</si>
  <si>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</si>
  <si>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</si>
  <si>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</si>
  <si>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</si>
  <si>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</si>
  <si>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</si>
  <si>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</si>
  <si>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</si>
  <si>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</si>
  <si>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</si>
  <si>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</si>
  <si>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</si>
  <si>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</si>
  <si>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</si>
  <si>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</si>
  <si>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</si>
  <si>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</si>
  <si>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</si>
  <si>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</si>
  <si>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</si>
  <si>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</si>
  <si>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</si>
  <si>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</si>
  <si>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</si>
  <si>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</si>
  <si>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</si>
  <si>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</si>
  <si>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</si>
  <si>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</si>
  <si>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</si>
  <si>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</si>
  <si>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</si>
  <si>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</si>
  <si>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</si>
  <si>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</si>
  <si>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</si>
  <si>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</si>
  <si>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</si>
  <si>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</si>
  <si>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</si>
  <si>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</si>
  <si>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</si>
  <si>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</si>
  <si>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</si>
  <si>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</si>
  <si>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</si>
  <si>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</si>
  <si>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</si>
  <si>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</si>
  <si>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</si>
  <si>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</si>
  <si>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</si>
  <si>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</si>
  <si>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</si>
  <si>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</si>
  <si>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</si>
  <si>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</si>
  <si>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</si>
  <si>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</si>
  <si>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</si>
  <si>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</si>
  <si>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</si>
  <si>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</si>
  <si>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</si>
  <si>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</si>
  <si>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</si>
  <si>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</si>
  <si>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</si>
  <si>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</si>
  <si>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</si>
  <si>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</si>
  <si>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</si>
  <si>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</si>
  <si>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</si>
  <si>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</si>
  <si>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</si>
  <si>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</si>
  <si>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</si>
  <si>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</si>
  <si>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</si>
  <si>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</si>
  <si>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</si>
  <si>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</si>
  <si>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</si>
  <si>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</si>
  <si>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</si>
  <si>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</si>
  <si>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</si>
  <si>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</si>
  <si>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</si>
  <si>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</si>
  <si>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</si>
  <si>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</si>
  <si>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</si>
  <si>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</si>
  <si>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</si>
  <si>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</si>
  <si>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</si>
  <si>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</si>
  <si>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</si>
  <si>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</si>
  <si>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</si>
  <si>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</si>
  <si>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</si>
  <si>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</si>
  <si>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</si>
  <si>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</si>
  <si>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</si>
  <si>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</si>
  <si>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</si>
  <si>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</si>
  <si>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</si>
  <si>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</si>
  <si>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</si>
  <si>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</si>
  <si>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</si>
  <si>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</si>
  <si>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</si>
  <si>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</si>
  <si>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</si>
  <si>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</si>
  <si>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</si>
  <si>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</si>
  <si>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</si>
  <si>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</si>
  <si>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</si>
  <si>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</si>
  <si>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</si>
  <si>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</si>
  <si>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</si>
  <si>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</si>
  <si>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</si>
  <si>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</si>
  <si>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</si>
  <si>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</si>
  <si>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</si>
  <si>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</si>
  <si>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</si>
  <si>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</si>
  <si>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</si>
  <si>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</si>
  <si>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</si>
  <si>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</si>
  <si>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</si>
  <si>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</si>
  <si>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</si>
  <si>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</si>
  <si>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</si>
  <si>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</si>
  <si>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</si>
  <si>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</si>
  <si>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</si>
  <si>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</si>
  <si>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</si>
  <si>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</si>
  <si>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</si>
  <si>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</si>
  <si>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</si>
  <si>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</si>
  <si>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</si>
  <si>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</si>
  <si>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</si>
  <si>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</si>
  <si>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</si>
  <si>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</si>
  <si>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</si>
  <si>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</si>
  <si>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</si>
  <si>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</si>
  <si>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</si>
  <si>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</si>
  <si>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</si>
  <si>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</si>
  <si>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</si>
  <si>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</si>
  <si>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</si>
  <si>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</si>
  <si>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</si>
  <si>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</si>
  <si>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</si>
  <si>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</si>
  <si>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</si>
  <si>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</si>
  <si>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</si>
  <si>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</si>
  <si>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</si>
  <si>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</si>
  <si>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</si>
  <si>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</si>
  <si>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</si>
  <si>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</si>
  <si>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</si>
  <si>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</si>
  <si>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</si>
  <si>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</si>
  <si>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</si>
  <si>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</si>
  <si>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</si>
  <si>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</si>
  <si>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</si>
  <si>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</si>
  <si>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</si>
  <si>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</si>
  <si>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</si>
  <si>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</si>
  <si>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</si>
  <si>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</si>
  <si>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</si>
  <si>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</si>
  <si>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</si>
  <si>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</si>
  <si>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</si>
  <si>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</si>
  <si>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</si>
  <si>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</si>
  <si>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</si>
  <si>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</si>
  <si>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</si>
  <si>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</si>
  <si>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</si>
  <si>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</si>
  <si>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</si>
  <si>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</si>
  <si>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</si>
  <si>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</si>
  <si>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</si>
  <si>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</si>
  <si>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</si>
  <si>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</si>
  <si>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</si>
  <si>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</si>
  <si>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</si>
  <si>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</si>
  <si>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</si>
  <si>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</si>
  <si>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</si>
  <si>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</si>
  <si>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</si>
  <si>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</si>
  <si>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</si>
  <si>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</si>
  <si>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</si>
  <si>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</si>
  <si>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</si>
  <si>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</si>
  <si>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</si>
  <si>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</si>
  <si>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</si>
  <si>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</si>
  <si>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</si>
  <si>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</si>
  <si>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</si>
  <si>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</si>
  <si>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</si>
  <si>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</si>
  <si>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</si>
  <si>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</si>
  <si>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</si>
  <si>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</si>
  <si>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</si>
  <si>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</si>
  <si>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</si>
  <si>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</si>
  <si>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</si>
  <si>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</si>
  <si>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</si>
  <si>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</si>
  <si>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</si>
  <si>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</si>
  <si>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</si>
  <si>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</si>
  <si>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</si>
  <si>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</si>
  <si>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</si>
  <si>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</si>
  <si>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</si>
  <si>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</si>
  <si>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</si>
  <si>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</si>
  <si>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</si>
  <si>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</si>
  <si>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</si>
  <si>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</si>
  <si>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</si>
  <si>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</si>
  <si>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</si>
  <si>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</si>
  <si>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</si>
  <si>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</si>
  <si>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</si>
  <si>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</si>
  <si>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</si>
  <si>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</si>
  <si>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</si>
  <si>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</si>
  <si>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</si>
  <si>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</si>
  <si>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</si>
  <si>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</si>
  <si>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</si>
  <si>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</si>
  <si>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</si>
  <si>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</si>
  <si>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</si>
  <si>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</si>
  <si>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</si>
  <si>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</si>
  <si>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</si>
  <si>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</si>
  <si>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</si>
  <si>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</si>
  <si>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</si>
  <si>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</si>
  <si>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</si>
  <si>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</si>
  <si>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</si>
  <si>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</si>
  <si>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</si>
  <si>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</si>
  <si>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</si>
  <si>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</si>
  <si>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</si>
  <si>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</si>
  <si>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</si>
  <si>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</si>
  <si>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</si>
  <si>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</si>
  <si>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</si>
  <si>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</si>
  <si>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</si>
  <si>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</si>
  <si>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</si>
  <si>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</si>
  <si>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</si>
  <si>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</si>
  <si>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</si>
  <si>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</si>
  <si>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</si>
  <si>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</si>
  <si>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</si>
  <si>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</si>
  <si>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</si>
  <si>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</si>
  <si>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</si>
  <si>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</si>
  <si>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</si>
  <si>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</si>
  <si>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</si>
  <si>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</si>
  <si>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</si>
  <si>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</si>
  <si>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</si>
  <si>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</si>
  <si>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</si>
  <si>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</si>
  <si>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</si>
  <si>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</si>
  <si>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</si>
  <si>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</si>
  <si>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</si>
  <si>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</si>
  <si>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</si>
  <si>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</si>
  <si>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</si>
  <si>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</si>
  <si>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</si>
  <si>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</si>
  <si>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</si>
  <si>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</si>
  <si>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</si>
  <si>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</si>
  <si>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</si>
  <si>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</si>
  <si>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</si>
  <si>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</si>
  <si>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</si>
  <si>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</si>
  <si>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</si>
  <si>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</si>
  <si>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</si>
  <si>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</si>
  <si>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</si>
  <si>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</si>
  <si>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</si>
  <si>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</si>
  <si>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</si>
  <si>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</si>
  <si>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</si>
  <si>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</si>
  <si>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</si>
  <si>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</si>
  <si>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</si>
  <si>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</si>
  <si>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</si>
  <si>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</si>
  <si>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</si>
  <si>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</si>
  <si>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</si>
  <si>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</si>
  <si>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</si>
  <si>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</si>
  <si>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</si>
  <si>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</si>
  <si>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</si>
  <si>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</si>
  <si>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</si>
  <si>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</si>
  <si>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</si>
  <si>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</si>
  <si>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</si>
  <si>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</si>
  <si>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</si>
  <si>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</si>
  <si>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</si>
  <si>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</si>
  <si>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</si>
  <si>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</si>
  <si>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</si>
  <si>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</si>
  <si>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</si>
  <si>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</si>
  <si>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</si>
  <si>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</si>
  <si>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</si>
  <si>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</si>
  <si>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</si>
  <si>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</si>
  <si>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</si>
  <si>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</si>
  <si>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</si>
  <si>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</si>
  <si>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</si>
  <si>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</si>
  <si>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</si>
  <si>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</si>
  <si>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</si>
  <si>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</si>
  <si>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</si>
  <si>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</si>
  <si>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</si>
  <si>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</si>
  <si>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</si>
  <si>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</si>
  <si>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</si>
  <si>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</si>
  <si>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</si>
  <si>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</si>
  <si>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</si>
  <si>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</si>
  <si>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</si>
  <si>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</si>
  <si>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</si>
  <si>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</si>
  <si>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</si>
  <si>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</si>
  <si>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</si>
  <si>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</si>
  <si>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</si>
  <si>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</si>
  <si>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</si>
  <si>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</si>
  <si>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</si>
  <si>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</si>
  <si>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</si>
  <si>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</si>
  <si>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</si>
  <si>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</si>
  <si>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</si>
  <si>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</si>
  <si>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</si>
  <si>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</si>
  <si>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</si>
  <si>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</si>
  <si>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</si>
  <si>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</si>
  <si>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</si>
  <si>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</si>
  <si>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</si>
  <si>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</si>
  <si>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</si>
  <si>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</si>
  <si>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</si>
  <si>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</si>
  <si>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</si>
  <si>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</si>
  <si>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</si>
  <si>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</si>
  <si>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</si>
  <si>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</si>
  <si>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</si>
  <si>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</si>
  <si>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</si>
  <si>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</si>
  <si>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</si>
  <si>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</si>
  <si>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</si>
  <si>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</si>
  <si>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</si>
  <si>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</si>
  <si>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</si>
  <si>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</si>
  <si>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</si>
  <si>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</si>
  <si>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</si>
  <si>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</si>
  <si>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</si>
  <si>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</si>
  <si>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</si>
  <si>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</si>
  <si>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</si>
  <si>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</si>
  <si>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</si>
  <si>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</si>
  <si>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</si>
  <si>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</si>
  <si>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</si>
  <si>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</si>
  <si>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</si>
  <si>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</si>
  <si>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</si>
  <si>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</si>
  <si>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</si>
  <si>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</si>
  <si>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</si>
  <si>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</si>
  <si>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</si>
  <si>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</si>
  <si>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</si>
  <si>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</si>
  <si>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</si>
  <si>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</si>
  <si>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</si>
  <si>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</si>
  <si>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</si>
  <si>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</si>
  <si>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</si>
  <si>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</si>
  <si>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</si>
  <si>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</si>
  <si>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</si>
  <si>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</si>
  <si>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</si>
  <si>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</si>
  <si>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</si>
  <si>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</si>
  <si>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</si>
  <si>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</si>
  <si>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</si>
  <si>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</si>
  <si>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</si>
  <si>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</si>
  <si>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</si>
  <si>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</si>
  <si>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</si>
  <si>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</si>
  <si>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</si>
  <si>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</si>
  <si>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</si>
  <si>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</si>
  <si>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</si>
  <si>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</si>
  <si>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</si>
  <si>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</si>
  <si>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</si>
  <si>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</si>
  <si>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</si>
  <si>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</si>
  <si>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</si>
  <si>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</si>
  <si>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</si>
  <si>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</si>
  <si>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</si>
  <si>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</si>
  <si>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</si>
  <si>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</si>
  <si>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</si>
  <si>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</si>
  <si>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</si>
  <si>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</si>
  <si>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</si>
  <si>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</si>
  <si>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</si>
  <si>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</si>
  <si>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</si>
  <si>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</si>
  <si>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</si>
  <si>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</si>
  <si>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</si>
  <si>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</si>
  <si>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</si>
  <si>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</si>
  <si>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</si>
  <si>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</si>
  <si>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</si>
  <si>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</si>
  <si>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</si>
  <si>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</si>
  <si>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</si>
  <si>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</si>
  <si>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</si>
  <si>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</si>
  <si>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</si>
  <si>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</si>
  <si>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</si>
  <si>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</si>
  <si>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</si>
  <si>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</si>
  <si>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</si>
  <si>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</si>
  <si>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</si>
  <si>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</si>
  <si>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</si>
  <si>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</si>
  <si>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</si>
  <si>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</si>
  <si>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</si>
  <si>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</si>
  <si>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</si>
  <si>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</si>
  <si>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</si>
  <si>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</si>
  <si>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</si>
  <si>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</si>
  <si>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</si>
  <si>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</si>
  <si>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</si>
  <si>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</si>
  <si>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</si>
  <si>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</si>
  <si>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</si>
  <si>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</si>
  <si>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</si>
  <si>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</si>
  <si>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</si>
  <si>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</si>
  <si>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</si>
  <si>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</si>
  <si>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</si>
  <si>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</si>
  <si>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</si>
  <si>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</si>
  <si>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</si>
  <si>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</si>
  <si>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</si>
  <si>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</si>
  <si>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</si>
  <si>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</si>
  <si>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</si>
  <si>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</si>
  <si>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</si>
  <si>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</si>
  <si>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</si>
  <si>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</si>
  <si>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</si>
  <si>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</si>
  <si>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</si>
  <si>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</si>
  <si>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</si>
  <si>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</si>
  <si>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</si>
  <si>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</si>
  <si>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</si>
  <si>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</si>
  <si>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</si>
  <si>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</si>
  <si>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</si>
  <si>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</si>
  <si>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</si>
  <si>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</si>
  <si>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</si>
  <si>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</si>
  <si>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</si>
  <si>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</si>
  <si>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</si>
  <si>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</si>
  <si>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</si>
  <si>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</si>
  <si>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</si>
  <si>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</si>
  <si>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</si>
  <si>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</si>
  <si>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</si>
  <si>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</si>
  <si>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</si>
  <si>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</si>
  <si>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</si>
  <si>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</si>
  <si>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</si>
  <si>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</si>
  <si>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</si>
  <si>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</si>
  <si>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</si>
  <si>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</si>
  <si>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</si>
  <si>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</si>
  <si>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</si>
  <si>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</si>
  <si>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</si>
  <si>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</si>
  <si>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</si>
  <si>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</si>
  <si>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</si>
  <si>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</si>
  <si>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</si>
  <si>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</si>
  <si>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</si>
  <si>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</si>
  <si>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</si>
  <si>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</si>
  <si>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</si>
  <si>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</si>
  <si>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</si>
  <si>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</si>
  <si>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</si>
  <si>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</si>
  <si>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</si>
  <si>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</si>
  <si>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</si>
  <si>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</si>
  <si>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</si>
  <si>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</si>
  <si>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</si>
  <si>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</si>
  <si>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</si>
  <si>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</si>
  <si>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</si>
  <si>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</si>
  <si>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</si>
  <si>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</si>
  <si>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</si>
  <si>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</si>
  <si>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</si>
  <si>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</si>
  <si>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</si>
  <si>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</si>
  <si>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</si>
  <si>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</si>
  <si>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</si>
  <si>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</si>
  <si>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</si>
  <si>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</si>
  <si>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</si>
  <si>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</si>
  <si>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</si>
  <si>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</si>
  <si>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</si>
  <si>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</si>
  <si>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</si>
  <si>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</si>
  <si>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</si>
  <si>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</si>
  <si>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</si>
  <si>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</si>
  <si>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</si>
  <si>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</si>
  <si>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</si>
  <si>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</si>
  <si>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</si>
  <si>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</si>
  <si>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</si>
  <si>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</si>
  <si>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</si>
  <si>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</si>
  <si>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</si>
  <si>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</si>
  <si>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</si>
  <si>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</si>
  <si>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</si>
  <si>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</si>
  <si>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</si>
  <si>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</si>
  <si>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</si>
  <si>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</si>
  <si>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</si>
  <si>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</si>
  <si>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</si>
  <si>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</si>
  <si>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</si>
  <si>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</si>
  <si>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</si>
  <si>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</si>
  <si>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</si>
  <si>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</si>
  <si>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</si>
  <si>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</si>
  <si>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</si>
  <si>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</si>
  <si>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</si>
  <si>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</si>
  <si>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</si>
  <si>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</si>
  <si>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</si>
  <si>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</si>
  <si>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</si>
  <si>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</si>
  <si>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</si>
  <si>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</si>
  <si>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</si>
  <si>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</si>
  <si>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</si>
  <si>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</si>
  <si>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</si>
  <si>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</si>
  <si>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</si>
  <si>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</si>
  <si>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</si>
  <si>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</si>
  <si>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</si>
  <si>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</si>
  <si>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</si>
  <si>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</si>
  <si>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</si>
  <si>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</si>
  <si>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</si>
  <si>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</si>
  <si>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</si>
  <si>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</si>
  <si>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</si>
  <si>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</si>
  <si>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</si>
  <si>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</si>
  <si>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</si>
  <si>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</si>
  <si>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</si>
  <si>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</si>
  <si>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</si>
  <si>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</si>
  <si>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</si>
  <si>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</si>
  <si>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</si>
  <si>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</si>
  <si>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</si>
  <si>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</si>
  <si>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</si>
  <si>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</si>
  <si>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</si>
  <si>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</si>
  <si>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</si>
  <si>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</si>
  <si>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</si>
  <si>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</si>
  <si>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</si>
  <si>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</si>
  <si>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</si>
  <si>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</si>
  <si>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</si>
  <si>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</si>
  <si>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</si>
  <si>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</si>
  <si>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</si>
  <si>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</si>
  <si>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</si>
  <si>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</si>
  <si>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</si>
  <si>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</si>
  <si>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</si>
  <si>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</si>
  <si>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</si>
  <si>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</si>
  <si>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</si>
  <si>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</si>
  <si>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</si>
  <si>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</si>
  <si>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</si>
  <si>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</si>
  <si>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</si>
  <si>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</si>
  <si>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</si>
  <si>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</si>
  <si>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</si>
  <si>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</si>
  <si>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</si>
  <si>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</si>
  <si>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</si>
  <si>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</si>
  <si>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</si>
  <si>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</si>
  <si>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</si>
  <si>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</si>
  <si>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</si>
  <si>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</si>
  <si>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</si>
  <si>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</si>
  <si>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</si>
  <si>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</si>
  <si>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</si>
  <si>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</si>
  <si>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</si>
  <si>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</si>
  <si>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</si>
  <si>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</si>
  <si>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</si>
  <si>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</si>
  <si>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</si>
  <si>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</si>
  <si>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</si>
  <si>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</si>
  <si>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</si>
  <si>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</si>
  <si>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</si>
  <si>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</si>
  <si>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</si>
  <si>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</si>
  <si>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</si>
  <si>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</si>
  <si>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</si>
  <si>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</si>
  <si>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</si>
  <si>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</si>
  <si>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</si>
  <si>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</si>
  <si>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</si>
  <si>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</si>
  <si>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</si>
  <si>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</si>
  <si>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</si>
  <si>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</si>
  <si>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</si>
  <si>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</si>
  <si>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</si>
  <si>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</si>
  <si>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</si>
  <si>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</si>
  <si>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</si>
  <si>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</si>
  <si>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</si>
  <si>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</si>
  <si>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</si>
  <si>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</si>
  <si>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</si>
  <si>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</si>
  <si>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</si>
  <si>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</si>
  <si>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</si>
  <si>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</si>
  <si>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</si>
  <si>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</si>
  <si>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</si>
  <si>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</si>
  <si>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</si>
  <si>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</si>
  <si>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</si>
  <si>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</si>
  <si>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</si>
  <si>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</si>
  <si>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</si>
  <si>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</si>
  <si>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</si>
  <si>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</si>
  <si>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</si>
  <si>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</si>
  <si>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</si>
  <si>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</si>
  <si>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</si>
  <si>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</si>
  <si>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</si>
  <si>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</si>
  <si>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</si>
  <si>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</si>
  <si>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</si>
  <si>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</si>
  <si>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</si>
  <si>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</si>
  <si>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</si>
  <si>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</si>
  <si>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</si>
  <si>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</si>
  <si>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</si>
  <si>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</si>
  <si>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</si>
  <si>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</si>
  <si>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</si>
  <si>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</si>
  <si>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</si>
  <si>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</si>
  <si>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</si>
  <si>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</si>
  <si>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</si>
  <si>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</si>
  <si>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</si>
  <si>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</si>
  <si>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</si>
  <si>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</si>
  <si>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</si>
  <si>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</si>
  <si>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</si>
  <si>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</si>
  <si>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</si>
  <si>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</si>
  <si>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</si>
  <si>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</si>
  <si>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</si>
  <si>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</si>
  <si>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</si>
  <si>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</si>
  <si>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</si>
  <si>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</si>
  <si>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</si>
  <si>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</si>
  <si>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</si>
  <si>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</si>
  <si>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</si>
  <si>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</si>
  <si>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</si>
  <si>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</si>
  <si>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</si>
  <si>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</si>
  <si>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</si>
  <si>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</si>
  <si>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</si>
  <si>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</si>
  <si>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</si>
  <si>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</si>
  <si>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</si>
  <si>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</si>
  <si>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</si>
  <si>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</si>
  <si>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</si>
  <si>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</si>
  <si>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</si>
  <si>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</si>
  <si>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</si>
  <si>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</si>
  <si>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</si>
  <si>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</si>
  <si>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</si>
  <si>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</si>
  <si>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</si>
  <si>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</si>
  <si>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</si>
  <si>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</si>
  <si>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</si>
  <si>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</si>
  <si>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</si>
  <si>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</si>
  <si>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</si>
  <si>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</si>
  <si>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</si>
  <si>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</si>
  <si>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</si>
  <si>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</si>
  <si>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</si>
  <si>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</si>
  <si>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</si>
  <si>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</si>
  <si>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</si>
  <si>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</si>
  <si>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</si>
  <si>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</si>
  <si>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</si>
  <si>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</si>
  <si>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</si>
  <si>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</si>
  <si>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</si>
  <si>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</si>
  <si>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</si>
  <si>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</si>
  <si>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</si>
  <si>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</si>
  <si>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</si>
  <si>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</si>
  <si>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</si>
  <si>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</si>
  <si>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</si>
  <si>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</si>
  <si>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</si>
  <si>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</si>
  <si>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</si>
  <si>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</si>
  <si>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</si>
  <si>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</si>
  <si>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</si>
  <si>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</si>
  <si>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</si>
  <si>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</si>
  <si>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</si>
  <si>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</si>
  <si>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</si>
  <si>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</si>
  <si>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</si>
  <si>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</si>
  <si>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</si>
  <si>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</si>
  <si>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</si>
  <si>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</si>
  <si>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</si>
  <si>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</si>
  <si>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</si>
  <si>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</si>
  <si>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</si>
  <si>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</si>
  <si>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</si>
  <si>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</si>
  <si>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</si>
  <si>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</si>
  <si>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</si>
  <si>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</si>
  <si>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</si>
  <si>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</si>
  <si>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</si>
  <si>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</si>
  <si>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</si>
  <si>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</si>
  <si>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</si>
  <si>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</si>
  <si>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</si>
  <si>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</si>
  <si>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</si>
  <si>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</si>
  <si>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</si>
  <si>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</si>
  <si>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</si>
  <si>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</si>
  <si>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</si>
  <si>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</si>
  <si>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</si>
  <si>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</si>
  <si>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</si>
  <si>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</si>
  <si>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</si>
  <si>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</si>
  <si>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</si>
  <si>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</si>
  <si>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</si>
  <si>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</si>
  <si>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</si>
  <si>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</si>
  <si>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</si>
  <si>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</si>
  <si>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</si>
  <si>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</si>
  <si>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</si>
  <si>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</si>
  <si>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</si>
  <si>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</si>
  <si>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</si>
  <si>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</si>
  <si>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</si>
  <si>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</si>
  <si>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</si>
  <si>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</si>
  <si>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</si>
  <si>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</si>
  <si>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</si>
  <si>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</si>
  <si>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</si>
  <si>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</si>
  <si>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</si>
  <si>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</si>
  <si>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</si>
  <si>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</si>
  <si>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</si>
  <si>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</si>
  <si>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</si>
  <si>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</si>
  <si>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</si>
  <si>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</si>
  <si>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</si>
  <si>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</si>
  <si>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</si>
  <si>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</si>
  <si>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</si>
  <si>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</si>
  <si>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</si>
  <si>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</si>
  <si>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</si>
  <si>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</si>
  <si>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</si>
  <si>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</si>
  <si>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</si>
  <si>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</si>
  <si>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</si>
  <si>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</si>
  <si>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</si>
  <si>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</si>
  <si>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</si>
  <si>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</si>
  <si>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</si>
  <si>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</si>
  <si>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</si>
  <si>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</si>
  <si>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</si>
  <si>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</si>
  <si>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</si>
  <si>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</si>
  <si>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</si>
  <si>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</si>
  <si>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</si>
  <si>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</si>
  <si>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</si>
  <si>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</si>
  <si>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</si>
  <si>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</si>
  <si>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</si>
  <si>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</si>
  <si>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</si>
  <si>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</si>
  <si>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</si>
  <si>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</si>
  <si>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</si>
  <si>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</si>
  <si>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</si>
  <si>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</si>
  <si>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</si>
  <si>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</si>
  <si>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</si>
  <si>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</si>
  <si>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</si>
  <si>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</si>
  <si>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</si>
  <si>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</si>
  <si>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</si>
  <si>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</si>
  <si>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</si>
  <si>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</si>
  <si>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</si>
  <si>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</si>
  <si>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</si>
  <si>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</si>
  <si>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</si>
  <si>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</si>
  <si>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</si>
  <si>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</si>
  <si>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</si>
  <si>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</si>
  <si>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</si>
  <si>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</si>
  <si>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</si>
  <si>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</si>
  <si>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</si>
  <si>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</si>
  <si>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</si>
  <si>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</si>
  <si>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</si>
  <si>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</si>
  <si>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</si>
  <si>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</si>
  <si>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</si>
  <si>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</si>
  <si>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</si>
  <si>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</si>
  <si>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</si>
  <si>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</si>
  <si>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</si>
  <si>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</si>
  <si>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</si>
  <si>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</si>
  <si>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</si>
  <si>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</si>
  <si>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</si>
  <si>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</si>
  <si>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</si>
  <si>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</si>
  <si>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</si>
  <si>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</si>
  <si>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</si>
  <si>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</si>
  <si>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</si>
  <si>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</si>
  <si>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</si>
  <si>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</si>
  <si>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</si>
  <si>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</si>
  <si>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</si>
  <si>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</si>
  <si>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</si>
  <si>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</si>
  <si>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</si>
  <si>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</si>
  <si>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</si>
  <si>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</si>
  <si>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</si>
  <si>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</si>
  <si>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</si>
  <si>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</si>
  <si>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</si>
  <si>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</si>
  <si>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</si>
  <si>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</si>
  <si>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</si>
  <si>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</si>
  <si>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</si>
  <si>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</si>
  <si>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</si>
  <si>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</si>
  <si>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</si>
  <si>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</si>
  <si>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</si>
  <si>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</si>
  <si>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</si>
  <si>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</si>
  <si>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</si>
  <si>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</si>
  <si>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</si>
  <si>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</si>
  <si>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</si>
  <si>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</si>
  <si>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</si>
  <si>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</si>
  <si>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</si>
  <si>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</si>
  <si>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</si>
  <si>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</si>
  <si>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</si>
  <si>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</si>
  <si>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</si>
  <si>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</si>
  <si>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</si>
  <si>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</si>
  <si>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</si>
  <si>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</si>
  <si>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</si>
  <si>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</si>
  <si>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</si>
  <si>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</si>
  <si>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</si>
  <si>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</si>
  <si>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</si>
  <si>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</si>
  <si>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</si>
  <si>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</si>
  <si>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</si>
  <si>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</si>
  <si>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</si>
  <si>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</si>
  <si>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</si>
  <si>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</si>
  <si>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</si>
  <si>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</si>
  <si>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</si>
  <si>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</si>
  <si>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</si>
  <si>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</si>
  <si>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</si>
  <si>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</si>
  <si>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</si>
  <si>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</si>
  <si>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</si>
  <si>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</si>
  <si>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</si>
  <si>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</si>
  <si>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</si>
  <si>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</si>
  <si>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</si>
  <si>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</si>
  <si>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</si>
  <si>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</si>
  <si>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</si>
  <si>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</si>
  <si>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</si>
  <si>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</si>
  <si>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</si>
  <si>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</si>
  <si>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</si>
  <si>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</si>
  <si>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</si>
  <si>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</si>
  <si>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</si>
  <si>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</si>
  <si>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</si>
  <si>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</si>
  <si>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</si>
  <si>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</si>
  <si>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</si>
  <si>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</si>
  <si>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</si>
  <si>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</si>
  <si>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</si>
  <si>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</si>
  <si>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</si>
  <si>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</si>
  <si>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</si>
  <si>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</si>
  <si>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</si>
  <si>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</si>
  <si>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</si>
  <si>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</si>
  <si>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</si>
  <si>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</si>
  <si>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</si>
  <si>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</si>
  <si>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</si>
  <si>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</si>
  <si>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</si>
  <si>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</si>
  <si>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</si>
  <si>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</si>
  <si>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</si>
  <si>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</si>
  <si>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</si>
  <si>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</si>
  <si>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</si>
  <si>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</si>
  <si>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</si>
  <si>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</si>
  <si>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</si>
  <si>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</si>
  <si>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</si>
  <si>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</si>
  <si>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</si>
  <si>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</si>
  <si>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</si>
  <si>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</si>
  <si>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</si>
  <si>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</si>
  <si>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</si>
  <si>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</si>
  <si>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</si>
  <si>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</si>
  <si>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</si>
  <si>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</si>
  <si>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</si>
  <si>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</si>
  <si>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</si>
  <si>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</si>
  <si>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</si>
  <si>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</si>
  <si>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</si>
  <si>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</si>
  <si>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</si>
  <si>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</si>
  <si>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</si>
  <si>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</si>
  <si>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</si>
  <si>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</si>
  <si>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</si>
  <si>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</si>
  <si>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</si>
  <si>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</si>
  <si>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</si>
  <si>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</si>
  <si>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</si>
  <si>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</si>
  <si>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</si>
  <si>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</si>
  <si>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</si>
  <si>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</si>
  <si>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</si>
  <si>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</si>
  <si>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</si>
  <si>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</si>
  <si>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</si>
  <si>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</si>
  <si>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</si>
  <si>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</si>
  <si>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</si>
  <si>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</si>
  <si>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</si>
  <si>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</si>
  <si>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</si>
  <si>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</si>
  <si>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</si>
  <si>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</si>
  <si>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</si>
  <si>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</si>
  <si>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</si>
  <si>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</si>
  <si>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</si>
  <si>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</si>
  <si>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</si>
  <si>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</si>
  <si>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</si>
  <si>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</si>
  <si>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</si>
  <si>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</si>
  <si>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</si>
  <si>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</si>
  <si>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</si>
  <si>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</si>
  <si>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</si>
  <si>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</si>
  <si>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</si>
  <si>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</si>
  <si>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</si>
  <si>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</si>
  <si>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</si>
  <si>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</si>
  <si>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</si>
  <si>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</si>
  <si>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</si>
  <si>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</si>
  <si>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</si>
  <si>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</si>
  <si>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</si>
  <si>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</si>
  <si>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</si>
  <si>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</si>
  <si>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</si>
  <si>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</si>
  <si>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</si>
  <si>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</si>
  <si>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</si>
  <si>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</si>
  <si>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</si>
  <si>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</si>
  <si>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</si>
  <si>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</si>
  <si>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</si>
  <si>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</si>
  <si>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</si>
  <si>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</si>
  <si>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</si>
  <si>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</si>
  <si>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</si>
  <si>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</si>
  <si>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</si>
  <si>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</si>
  <si>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</si>
  <si>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</si>
  <si>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</si>
  <si>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</si>
  <si>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</si>
  <si>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</si>
  <si>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</si>
  <si>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</si>
  <si>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</si>
  <si>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</si>
  <si>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</si>
  <si>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</si>
  <si>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</si>
  <si>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</si>
  <si>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</si>
  <si>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</si>
  <si>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</si>
  <si>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</si>
  <si>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</si>
  <si>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</si>
  <si>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</si>
  <si>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</si>
  <si>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</si>
  <si>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</si>
  <si>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</si>
  <si>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</si>
  <si>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</si>
  <si>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</si>
  <si>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</si>
  <si>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</si>
  <si>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</si>
  <si>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</si>
  <si>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</si>
  <si>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</si>
  <si>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</si>
  <si>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</si>
  <si>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</si>
  <si>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</si>
  <si>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</si>
  <si>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</si>
  <si>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</si>
  <si>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</si>
  <si>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</si>
  <si>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</si>
  <si>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</si>
  <si>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</si>
  <si>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</si>
  <si>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</si>
  <si>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</si>
  <si>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</si>
  <si>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</si>
  <si>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</si>
  <si>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</si>
  <si>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</si>
  <si>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</si>
  <si>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</si>
  <si>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</si>
  <si>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</si>
  <si>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</si>
  <si>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</si>
  <si>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</si>
  <si>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</si>
  <si>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</si>
  <si>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</si>
  <si>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</si>
  <si>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</si>
  <si>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</si>
  <si>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</si>
  <si>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</si>
  <si>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</si>
  <si>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</si>
  <si>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</si>
  <si>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</si>
  <si>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</si>
  <si>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</si>
  <si>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</si>
  <si>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</si>
  <si>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</si>
  <si>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</si>
  <si>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</si>
  <si>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</si>
  <si>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</si>
  <si>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</si>
  <si>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</si>
  <si>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</si>
  <si>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</si>
  <si>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</si>
  <si>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</si>
  <si>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</si>
  <si>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</si>
  <si>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</si>
  <si>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</si>
  <si>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</si>
  <si>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</si>
  <si>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</si>
  <si>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</si>
  <si>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</si>
  <si>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</si>
  <si>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</si>
  <si>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</si>
  <si>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</si>
  <si>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</si>
  <si>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</si>
  <si>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</si>
  <si>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</si>
  <si>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</si>
  <si>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</si>
  <si>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</si>
  <si>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</si>
  <si>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</si>
  <si>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</si>
  <si>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</si>
  <si>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</si>
  <si>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</si>
  <si>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</si>
  <si>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</si>
  <si>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</si>
  <si>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</si>
  <si>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</si>
  <si>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</si>
  <si>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</si>
  <si>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</si>
  <si>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</si>
  <si>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</si>
  <si>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</si>
  <si>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</si>
  <si>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</si>
  <si>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</si>
  <si>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</si>
  <si>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</si>
  <si>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</si>
  <si>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</si>
  <si>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</si>
  <si>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</si>
  <si>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</si>
  <si>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</si>
  <si>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</si>
  <si>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</si>
  <si>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</si>
  <si>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</si>
  <si>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</si>
  <si>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</si>
  <si>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</si>
  <si>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</si>
  <si>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</si>
  <si>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</si>
  <si>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</si>
  <si>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</si>
  <si>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</si>
  <si>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</si>
  <si>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</si>
  <si>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</si>
  <si>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</si>
  <si>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</si>
  <si>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</si>
  <si>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</si>
  <si>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</si>
  <si>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</si>
  <si>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</si>
  <si>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</si>
  <si>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</si>
  <si>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</si>
  <si>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</si>
  <si>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</si>
  <si>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</si>
  <si>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</si>
  <si>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</si>
  <si>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</si>
  <si>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</si>
  <si>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</si>
  <si>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</si>
  <si>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</si>
  <si>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</si>
  <si>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</si>
  <si>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</si>
  <si>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</si>
  <si>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</si>
  <si>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</si>
  <si>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</si>
  <si>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</si>
  <si>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</si>
  <si>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</si>
  <si>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</si>
  <si>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</si>
  <si>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</si>
  <si>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</si>
  <si>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</si>
  <si>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</si>
  <si>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</si>
  <si>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</si>
  <si>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</si>
  <si>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</si>
  <si>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</si>
  <si>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</si>
  <si>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</si>
  <si>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</si>
  <si>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</si>
  <si>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</si>
  <si>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</si>
  <si>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</si>
  <si>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</si>
  <si>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</si>
  <si>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</si>
  <si>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</si>
  <si>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</si>
  <si>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</si>
  <si>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</si>
  <si>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</si>
  <si>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</si>
  <si>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</si>
  <si>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</si>
  <si>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</si>
  <si>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</si>
  <si>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</si>
  <si>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</si>
  <si>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</si>
  <si>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</si>
  <si>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</si>
  <si>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</si>
  <si>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</si>
  <si>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</si>
  <si>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</si>
  <si>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</si>
  <si>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</si>
  <si>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</si>
  <si>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</si>
  <si>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</si>
  <si>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</si>
  <si>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</si>
  <si>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</si>
  <si>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</si>
  <si>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</si>
  <si>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</si>
  <si>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</si>
  <si>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</si>
  <si>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</si>
  <si>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</si>
  <si>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</si>
  <si>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</si>
  <si>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</si>
  <si>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</si>
  <si>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</si>
  <si>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</si>
  <si>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</si>
  <si>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</si>
  <si>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</si>
  <si>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</si>
  <si>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</si>
  <si>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</si>
  <si>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</si>
  <si>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</si>
  <si>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</si>
  <si>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</si>
  <si>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</si>
  <si>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</si>
  <si>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</si>
  <si>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</si>
  <si>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</si>
  <si>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</si>
  <si>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</si>
  <si>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</si>
  <si>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</si>
  <si>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</si>
  <si>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</si>
  <si>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</si>
  <si>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</si>
  <si>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</si>
  <si>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</si>
  <si>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</si>
  <si>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</si>
  <si>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</si>
  <si>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</si>
  <si>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</si>
  <si>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</si>
  <si>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</si>
  <si>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</si>
  <si>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</si>
  <si>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</si>
  <si>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</si>
  <si>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</si>
  <si>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</si>
  <si>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</si>
  <si>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</si>
  <si>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</si>
  <si>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</si>
  <si>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</si>
  <si>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</si>
  <si>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</si>
  <si>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</si>
  <si>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</si>
  <si>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</si>
  <si>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</si>
  <si>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</si>
  <si>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</si>
  <si>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</si>
  <si>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</si>
  <si>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</si>
  <si>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</si>
  <si>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</si>
  <si>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</si>
  <si>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</si>
  <si>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</si>
  <si>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</si>
  <si>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</si>
  <si>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</si>
  <si>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</si>
  <si>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</si>
  <si>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</si>
  <si>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</si>
  <si>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</si>
  <si>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</si>
  <si>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</si>
  <si>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</si>
  <si>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</si>
  <si>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</si>
  <si>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</si>
  <si>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</si>
  <si>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</si>
  <si>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</si>
  <si>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</si>
  <si>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</si>
  <si>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</si>
  <si>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</si>
  <si>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</si>
  <si>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</si>
  <si>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</si>
  <si>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</si>
  <si>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</si>
  <si>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</si>
  <si>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</si>
  <si>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</si>
  <si>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</si>
  <si>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</si>
  <si>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</si>
  <si>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</si>
  <si>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</si>
  <si>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</si>
  <si>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</si>
  <si>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</si>
  <si>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</si>
  <si>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</si>
  <si>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</si>
  <si>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</si>
  <si>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</si>
  <si>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</si>
  <si>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</si>
  <si>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</si>
  <si>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</si>
  <si>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</si>
  <si>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</si>
  <si>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</si>
  <si>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</si>
  <si>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</si>
  <si>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</si>
  <si>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</si>
  <si>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</si>
  <si>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</si>
  <si>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</si>
  <si>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</si>
  <si>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</si>
  <si>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</si>
  <si>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</si>
  <si>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</si>
  <si>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</si>
  <si>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</si>
  <si>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</si>
  <si>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</si>
  <si>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</si>
  <si>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</si>
  <si>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</si>
  <si>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</si>
  <si>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</si>
  <si>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</si>
  <si>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</si>
  <si>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</si>
  <si>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</si>
  <si>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</si>
  <si>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</si>
  <si>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</si>
  <si>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</si>
  <si>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</si>
  <si>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</si>
  <si>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</si>
  <si>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</si>
  <si>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</si>
  <si>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</si>
  <si>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</si>
  <si>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</si>
  <si>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</si>
  <si>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</si>
  <si>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</si>
  <si>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</si>
  <si>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</si>
  <si>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</si>
  <si>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</si>
  <si>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</si>
  <si>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</si>
  <si>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</si>
  <si>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</si>
  <si>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</si>
  <si>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</si>
  <si>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</si>
  <si>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</si>
  <si>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</si>
  <si>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</si>
  <si>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</si>
  <si>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</si>
  <si>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</si>
  <si>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</si>
  <si>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</si>
  <si>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</si>
  <si>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</si>
  <si>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</si>
  <si>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</si>
  <si>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</si>
  <si>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</si>
  <si>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</si>
  <si>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</si>
  <si>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</si>
  <si>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</si>
  <si>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</si>
  <si>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</si>
  <si>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</si>
  <si>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</si>
  <si>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</si>
  <si>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</si>
  <si>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</si>
  <si>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</si>
  <si>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</si>
  <si>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</si>
  <si>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</si>
  <si>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</si>
  <si>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</si>
  <si>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</si>
  <si>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</si>
  <si>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</si>
  <si>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</si>
  <si>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</si>
  <si>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</si>
  <si>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</si>
  <si>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</si>
  <si>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</si>
  <si>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</si>
  <si>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</si>
  <si>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</si>
  <si>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</si>
  <si>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</si>
  <si>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</si>
  <si>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</si>
  <si>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</si>
  <si>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</si>
  <si>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</si>
  <si>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</si>
  <si>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</si>
  <si>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</si>
  <si>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</si>
  <si>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</si>
  <si>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</si>
  <si>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</si>
  <si>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</si>
  <si>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</si>
  <si>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</si>
  <si>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</si>
  <si>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</si>
  <si>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</si>
  <si>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</si>
  <si>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</si>
  <si>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</si>
  <si>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</si>
  <si>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</si>
  <si>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</si>
  <si>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</si>
  <si>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</si>
  <si>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</si>
  <si>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</si>
  <si>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</si>
  <si>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</si>
  <si>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</si>
  <si>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</si>
  <si>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</si>
  <si>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</si>
  <si>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</si>
  <si>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</si>
  <si>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</si>
  <si>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</si>
  <si>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</si>
  <si>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</si>
  <si>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</si>
  <si>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</si>
  <si>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</si>
  <si>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</si>
  <si>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</si>
  <si>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</si>
  <si>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</si>
  <si>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</si>
  <si>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</si>
  <si>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</si>
  <si>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</si>
  <si>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</si>
  <si>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</si>
  <si>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</si>
  <si>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</si>
  <si>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</si>
  <si>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</si>
  <si>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</si>
  <si>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</si>
  <si>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</si>
  <si>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</si>
  <si>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</si>
  <si>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</si>
  <si>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</si>
  <si>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</si>
  <si>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</si>
  <si>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</si>
  <si>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</si>
  <si>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</si>
  <si>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</si>
  <si>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</si>
  <si>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</si>
  <si>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</si>
  <si>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</si>
  <si>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</si>
  <si>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</si>
  <si>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</si>
  <si>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</si>
  <si>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</si>
  <si>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</si>
  <si>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</si>
  <si>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</si>
  <si>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</si>
  <si>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</si>
  <si>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</si>
  <si>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</si>
  <si>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</si>
  <si>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</si>
  <si>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</si>
  <si>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</si>
  <si>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</si>
  <si>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</si>
  <si>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</si>
  <si>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</si>
  <si>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</si>
  <si>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</si>
  <si>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</si>
  <si>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</si>
  <si>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</si>
  <si>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</si>
  <si>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</si>
  <si>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</si>
  <si>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</si>
  <si>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</si>
  <si>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</si>
  <si>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</si>
  <si>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</si>
  <si>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</si>
  <si>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</si>
  <si>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</si>
  <si>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</si>
  <si>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</si>
  <si>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</si>
  <si>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</si>
  <si>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</si>
  <si>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</si>
  <si>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</si>
  <si>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</si>
  <si>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</si>
  <si>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</si>
  <si>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</si>
  <si>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</si>
  <si>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</si>
  <si>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</si>
  <si>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</si>
  <si>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</si>
  <si>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</si>
  <si>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</si>
  <si>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</si>
  <si>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</si>
  <si>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</si>
  <si>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</si>
  <si>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</si>
  <si>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</si>
  <si>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</si>
  <si>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</si>
  <si>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</si>
  <si>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</si>
  <si>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</si>
  <si>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</si>
  <si>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</si>
  <si>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</si>
  <si>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</si>
  <si>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</si>
  <si>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</si>
  <si>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</si>
  <si>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</si>
  <si>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</si>
  <si>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</si>
  <si>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</si>
  <si>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</si>
  <si>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</si>
  <si>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</si>
  <si>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</si>
  <si>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</si>
  <si>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</si>
  <si>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</si>
  <si>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</si>
  <si>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</si>
  <si>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</si>
  <si>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</si>
  <si>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</si>
  <si>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</si>
  <si>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</si>
  <si>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</si>
  <si>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</si>
  <si>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</si>
  <si>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</si>
  <si>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</si>
  <si>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</si>
  <si>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</si>
  <si>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</si>
  <si>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</si>
  <si>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</si>
  <si>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</si>
  <si>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</si>
  <si>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</si>
  <si>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</si>
  <si>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</si>
  <si>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</si>
  <si>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</si>
  <si>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</si>
  <si>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</si>
  <si>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</si>
  <si>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</si>
  <si>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</si>
  <si>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</si>
  <si>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</si>
  <si>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</si>
  <si>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</si>
  <si>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</si>
  <si>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</si>
  <si>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</si>
  <si>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</si>
  <si>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</si>
  <si>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</si>
  <si>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</si>
  <si>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</si>
  <si>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</si>
  <si>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</si>
  <si>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</si>
  <si>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</si>
  <si>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</si>
  <si>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</si>
  <si>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</si>
  <si>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</si>
  <si>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</si>
  <si>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</si>
  <si>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</si>
  <si>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</si>
  <si>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</si>
  <si>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</si>
  <si>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</si>
  <si>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</si>
  <si>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</si>
  <si>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</si>
  <si>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</si>
  <si>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</si>
  <si>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</si>
  <si>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</si>
  <si>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</si>
  <si>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</si>
  <si>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</si>
  <si>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</si>
  <si>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</si>
  <si>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</si>
  <si>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</si>
  <si>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</si>
  <si>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</si>
  <si>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</si>
  <si>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</si>
  <si>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</si>
  <si>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</si>
  <si>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</si>
  <si>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</si>
  <si>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</si>
  <si>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</si>
  <si>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</si>
  <si>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</si>
  <si>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</si>
  <si>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</si>
  <si>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</si>
  <si>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</si>
  <si>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</si>
  <si>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</si>
  <si>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</si>
  <si>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</si>
  <si>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</si>
  <si>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</si>
  <si>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</si>
  <si>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</si>
  <si>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</si>
  <si>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</si>
  <si>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</si>
  <si>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</si>
  <si>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</si>
  <si>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</si>
  <si>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</si>
  <si>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</si>
  <si>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</si>
  <si>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</si>
  <si>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</si>
  <si>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</si>
  <si>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</si>
  <si>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</si>
  <si>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</si>
  <si>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</si>
  <si>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</si>
  <si>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</si>
  <si>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</si>
  <si>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</si>
  <si>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</si>
  <si>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</si>
  <si>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</si>
  <si>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</si>
  <si>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</si>
  <si>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</si>
  <si>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</si>
  <si>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</si>
  <si>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</si>
  <si>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</si>
  <si>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</si>
  <si>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</si>
  <si>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</si>
  <si>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</si>
  <si>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</si>
  <si>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</si>
  <si>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</si>
  <si>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</si>
  <si>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</si>
  <si>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</si>
  <si>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</si>
  <si>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</si>
  <si>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</si>
  <si>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</si>
  <si>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</si>
  <si>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</si>
  <si>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</si>
  <si>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</si>
  <si>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</si>
  <si>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</si>
  <si>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</si>
  <si>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</si>
  <si>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</si>
  <si>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</si>
  <si>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</si>
  <si>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</si>
  <si>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</si>
  <si>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</si>
  <si>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</si>
  <si>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</si>
  <si>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</si>
  <si>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</si>
  <si>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</si>
  <si>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</si>
  <si>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</si>
  <si>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</si>
  <si>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</si>
  <si>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</si>
  <si>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</si>
  <si>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</si>
  <si>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</si>
  <si>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</si>
  <si>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</si>
  <si>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</si>
  <si>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</si>
  <si>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</si>
  <si>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</si>
  <si>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</si>
  <si>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</si>
  <si>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</si>
  <si>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</si>
  <si>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</si>
  <si>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</si>
  <si>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</si>
  <si>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</si>
  <si>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</si>
  <si>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</si>
  <si>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</si>
  <si>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</si>
  <si>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</si>
  <si>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</si>
  <si>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</si>
  <si>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</si>
  <si>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</si>
  <si>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</si>
  <si>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</si>
  <si>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</si>
  <si>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</si>
  <si>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</si>
  <si>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</si>
  <si>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</si>
  <si>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</si>
  <si>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</si>
  <si>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</si>
  <si>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</si>
  <si>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</si>
  <si>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</si>
  <si>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</si>
  <si>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</si>
  <si>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</si>
  <si>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</si>
  <si>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</si>
  <si>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</si>
  <si>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</si>
  <si>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</si>
  <si>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</si>
  <si>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</si>
  <si>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</si>
  <si>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</si>
  <si>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</si>
  <si>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</si>
  <si>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</si>
  <si>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</si>
  <si>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</si>
  <si>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</si>
  <si>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</si>
  <si>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</si>
  <si>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</si>
  <si>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</si>
  <si>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</si>
  <si>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</si>
  <si>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</si>
  <si>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</si>
  <si>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</si>
  <si>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</si>
  <si>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</si>
  <si>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</si>
  <si>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</si>
  <si>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</si>
  <si>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</si>
  <si>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</si>
  <si>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</si>
  <si>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</si>
  <si>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</si>
  <si>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</si>
  <si>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</si>
  <si>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</si>
  <si>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</si>
  <si>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</si>
  <si>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</si>
  <si>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</si>
  <si>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</si>
  <si>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</si>
  <si>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</si>
  <si>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</si>
  <si>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</si>
  <si>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</si>
  <si>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</si>
  <si>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</si>
  <si>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</si>
  <si>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</si>
  <si>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</si>
  <si>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</si>
  <si>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</si>
  <si>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</si>
  <si>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</si>
  <si>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</si>
  <si>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</si>
  <si>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</si>
  <si>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</si>
  <si>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</si>
  <si>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</si>
  <si>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</si>
  <si>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</si>
  <si>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</si>
  <si>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</si>
  <si>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</si>
  <si>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</si>
  <si>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</si>
  <si>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</si>
  <si>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</si>
  <si>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</si>
  <si>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</si>
  <si>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</si>
  <si>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</si>
  <si>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</si>
  <si>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</si>
  <si>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</si>
  <si>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</si>
  <si>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</si>
  <si>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</si>
  <si>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</si>
  <si>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</si>
  <si>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</si>
  <si>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</si>
  <si>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</si>
  <si>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</si>
  <si>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</si>
  <si>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</si>
  <si>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</si>
  <si>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</si>
  <si>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</si>
  <si>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</si>
  <si>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</si>
  <si>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</si>
  <si>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</si>
  <si>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</si>
  <si>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</si>
  <si>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</si>
  <si>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</si>
  <si>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</si>
  <si>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</si>
  <si>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</si>
  <si>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</si>
  <si>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</si>
  <si>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</si>
  <si>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</si>
  <si>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</si>
  <si>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</si>
  <si>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</si>
  <si>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</si>
  <si>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</si>
  <si>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</si>
  <si>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</si>
  <si>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</si>
  <si>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</si>
  <si>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</si>
  <si>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</si>
  <si>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</si>
  <si>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</si>
  <si>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</si>
  <si>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</si>
  <si>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</si>
  <si>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</si>
  <si>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</si>
  <si>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</si>
  <si>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</si>
  <si>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</si>
  <si>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</si>
  <si>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</si>
  <si>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</si>
  <si>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</si>
  <si>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</si>
  <si>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</si>
  <si>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</si>
  <si>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</si>
  <si>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</si>
  <si>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</si>
  <si>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</si>
  <si>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</si>
  <si>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</si>
  <si>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</si>
  <si>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</si>
  <si>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</si>
  <si>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</si>
  <si>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</si>
  <si>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</si>
  <si>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</si>
  <si>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</si>
  <si>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</si>
  <si>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</si>
  <si>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</si>
  <si>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</si>
  <si>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</si>
  <si>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</si>
  <si>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</si>
  <si>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</si>
  <si>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</si>
  <si>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</si>
  <si>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</si>
  <si>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</si>
  <si>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</si>
  <si>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</si>
  <si>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</si>
  <si>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</si>
  <si>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</si>
  <si>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</si>
  <si>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</si>
  <si>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</si>
  <si>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</si>
  <si>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</si>
  <si>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</si>
  <si>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</si>
  <si>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</si>
  <si>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</si>
  <si>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</si>
  <si>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</si>
  <si>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</si>
  <si>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</si>
  <si>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</si>
  <si>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</si>
  <si>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</si>
  <si>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</si>
  <si>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</si>
  <si>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</si>
  <si>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</si>
  <si>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</si>
  <si>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</si>
  <si>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</si>
  <si>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</si>
  <si>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</si>
  <si>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</si>
  <si>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</si>
  <si>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</si>
  <si>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</si>
  <si>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</si>
  <si>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</si>
  <si>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</si>
  <si>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</si>
  <si>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</si>
  <si>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</si>
  <si>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</si>
  <si>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</si>
  <si>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</si>
  <si>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</si>
  <si>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</si>
  <si>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</si>
  <si>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</si>
  <si>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</si>
  <si>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</si>
  <si>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</si>
  <si>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</si>
  <si>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</si>
  <si>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</si>
  <si>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</si>
  <si>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</si>
  <si>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</si>
  <si>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</si>
  <si>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</si>
  <si>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</si>
  <si>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</si>
  <si>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</si>
  <si>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</si>
  <si>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</si>
  <si>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</si>
  <si>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</si>
  <si>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</si>
  <si>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</si>
  <si>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</si>
  <si>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</si>
  <si>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</si>
  <si>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</si>
  <si>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</si>
  <si>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</si>
  <si>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</si>
  <si>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</si>
  <si>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</si>
  <si>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</si>
  <si>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</si>
  <si>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</si>
  <si>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</si>
  <si>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</si>
  <si>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</si>
  <si>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</si>
  <si>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</si>
  <si>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</si>
  <si>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</si>
  <si>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</si>
  <si>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</si>
  <si>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</si>
  <si>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</si>
  <si>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</si>
  <si>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</si>
  <si>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</si>
  <si>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</si>
  <si>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</si>
  <si>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</si>
  <si>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</si>
  <si>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</si>
  <si>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</si>
  <si>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</si>
  <si>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</si>
  <si>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</si>
  <si>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</si>
  <si>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</si>
  <si>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</si>
  <si>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</si>
  <si>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</si>
  <si>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</si>
  <si>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</si>
  <si>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</si>
  <si>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</si>
  <si>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</si>
  <si>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</si>
  <si>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</si>
  <si>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</si>
  <si>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</si>
  <si>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</si>
  <si>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</si>
  <si>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</si>
  <si>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</si>
  <si>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</si>
  <si>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</si>
  <si>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</si>
  <si>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</si>
  <si>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</si>
  <si>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</si>
  <si>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</si>
  <si>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</si>
  <si>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</si>
  <si>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</si>
  <si>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</si>
  <si>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</si>
  <si>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</si>
  <si>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</si>
  <si>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</si>
  <si>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</si>
  <si>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</si>
  <si>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</si>
  <si>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</si>
  <si>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</si>
  <si>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</si>
  <si>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</si>
  <si>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</si>
  <si>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</si>
  <si>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</si>
  <si>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</si>
  <si>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</si>
  <si>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</si>
  <si>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</si>
  <si>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</si>
  <si>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</si>
  <si>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</si>
  <si>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</si>
  <si>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</si>
  <si>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</si>
  <si>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</si>
  <si>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</si>
  <si>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</si>
  <si>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</si>
  <si>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</si>
  <si>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</si>
  <si>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</si>
  <si>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</si>
  <si>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</si>
  <si>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</si>
  <si>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</si>
  <si>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</si>
  <si>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</si>
  <si>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</si>
  <si>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</si>
  <si>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</si>
  <si>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</si>
  <si>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</si>
  <si>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</si>
  <si>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</si>
  <si>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</si>
  <si>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</si>
  <si>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</si>
  <si>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</si>
  <si>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</si>
  <si>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</si>
  <si>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</si>
  <si>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</si>
  <si>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</si>
  <si>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</si>
  <si>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</si>
  <si>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</si>
  <si>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</si>
  <si>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</si>
  <si>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</si>
  <si>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</si>
  <si>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</si>
  <si>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</si>
  <si>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</si>
  <si>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</si>
  <si>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</si>
  <si>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</si>
  <si>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</si>
  <si>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</si>
  <si>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</si>
  <si>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</si>
  <si>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</si>
  <si>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</si>
  <si>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</si>
  <si>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</si>
  <si>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</si>
  <si>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</si>
  <si>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</si>
  <si>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</si>
  <si>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</si>
  <si>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</si>
  <si>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</si>
  <si>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</si>
  <si>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</si>
  <si>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</si>
  <si>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</si>
  <si>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</si>
  <si>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</si>
  <si>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</si>
  <si>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</si>
  <si>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</si>
  <si>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</si>
  <si>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</si>
  <si>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</si>
  <si>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</si>
  <si>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</si>
  <si>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</si>
  <si>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</si>
  <si>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</si>
  <si>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</si>
  <si>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</si>
  <si>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</si>
  <si>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</si>
  <si>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</si>
  <si>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</si>
  <si>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</si>
  <si>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</si>
  <si>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</si>
  <si>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</si>
  <si>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</si>
  <si>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</si>
  <si>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</si>
  <si>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</si>
  <si>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</si>
  <si>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</si>
  <si>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</si>
  <si>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</si>
  <si>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</si>
  <si>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</si>
  <si>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</si>
  <si>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</si>
  <si>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</si>
  <si>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</si>
  <si>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</si>
  <si>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</si>
  <si>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</si>
  <si>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</si>
  <si>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</si>
  <si>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</si>
  <si>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</si>
  <si>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</si>
  <si>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</si>
  <si>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</si>
  <si>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</si>
  <si>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</si>
  <si>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</si>
  <si>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</si>
  <si>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</si>
  <si>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</si>
  <si>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</si>
  <si>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</si>
  <si>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</si>
  <si>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</si>
  <si>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</si>
  <si>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</si>
  <si>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</si>
  <si>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</si>
  <si>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</si>
  <si>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</si>
  <si>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</si>
  <si>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</si>
  <si>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</si>
  <si>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</si>
  <si>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</si>
  <si>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</si>
  <si>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</si>
  <si>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</si>
  <si>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</si>
  <si>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</si>
  <si>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</si>
  <si>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</si>
  <si>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</si>
  <si>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</si>
  <si>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</si>
  <si>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</si>
  <si>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</si>
  <si>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</si>
  <si>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</si>
  <si>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</si>
  <si>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</si>
  <si>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</si>
  <si>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</si>
  <si>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</si>
  <si>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</si>
  <si>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</si>
  <si>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</si>
  <si>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</si>
  <si>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</si>
  <si>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</si>
  <si>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</si>
  <si>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</si>
  <si>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</si>
  <si>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</si>
  <si>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</si>
  <si>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</si>
  <si>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</si>
  <si>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</si>
  <si>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</si>
  <si>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</si>
  <si>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</si>
  <si>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</si>
  <si>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</si>
  <si>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</si>
  <si>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</si>
  <si>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</si>
  <si>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</si>
  <si>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</si>
  <si>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</si>
  <si>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</si>
  <si>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</si>
  <si>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</si>
  <si>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</si>
  <si>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</si>
  <si>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</si>
  <si>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</si>
  <si>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</si>
  <si>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</si>
  <si>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</si>
  <si>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</si>
  <si>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</si>
  <si>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</si>
  <si>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</si>
  <si>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</si>
  <si>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</si>
  <si>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</si>
  <si>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</si>
  <si>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</si>
  <si>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</si>
  <si>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</si>
  <si>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</si>
  <si>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</si>
  <si>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</si>
  <si>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</si>
  <si>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</si>
  <si>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</si>
  <si>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</si>
  <si>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</si>
  <si>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</si>
  <si>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</si>
  <si>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</si>
  <si>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</si>
  <si>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</si>
  <si>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</si>
  <si>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</si>
  <si>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</si>
  <si>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</si>
  <si>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</si>
  <si>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</si>
  <si>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</si>
  <si>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</si>
  <si>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</si>
  <si>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</si>
  <si>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</si>
  <si>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</si>
  <si>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</si>
  <si>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</si>
  <si>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</si>
  <si>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</si>
  <si>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</si>
  <si>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</si>
  <si>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</si>
  <si>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</si>
  <si>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</si>
  <si>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</si>
  <si>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</si>
  <si>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</si>
  <si>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</si>
  <si>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</si>
  <si>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</si>
  <si>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</si>
  <si>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</si>
  <si>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</si>
  <si>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</si>
  <si>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</si>
  <si>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</si>
  <si>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</si>
  <si>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</si>
  <si>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</si>
  <si>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</si>
  <si>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</si>
  <si>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</si>
  <si>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</si>
  <si>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</si>
  <si>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</si>
  <si>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</si>
  <si>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</si>
  <si>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</si>
  <si>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</si>
  <si>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</si>
  <si>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</si>
  <si>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</si>
  <si>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</si>
  <si>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</si>
  <si>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</si>
  <si>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</si>
  <si>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</si>
  <si>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</si>
  <si>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</si>
  <si>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</si>
  <si>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</si>
  <si>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</si>
  <si>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</si>
  <si>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</si>
  <si>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</si>
  <si>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</si>
  <si>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</si>
  <si>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</si>
  <si>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</si>
  <si>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</si>
  <si>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</si>
  <si>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</si>
  <si>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</si>
  <si>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</si>
  <si>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</si>
  <si>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</si>
  <si>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</si>
  <si>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</si>
  <si>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</si>
  <si>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</si>
  <si>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</si>
  <si>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</si>
  <si>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</si>
  <si>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</si>
  <si>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</si>
  <si>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</si>
  <si>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</si>
  <si>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</si>
  <si>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</si>
  <si>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</si>
  <si>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</si>
  <si>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</si>
  <si>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</si>
  <si>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</si>
  <si>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</si>
  <si>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</si>
  <si>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</si>
  <si>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</si>
  <si>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</si>
  <si>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</si>
  <si>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</si>
  <si>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</si>
  <si>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</si>
  <si>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</si>
  <si>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</si>
  <si>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</si>
  <si>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</si>
  <si>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</si>
  <si>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</si>
  <si>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</si>
  <si>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</si>
  <si>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</si>
  <si>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</si>
  <si>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</si>
  <si>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</si>
  <si>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</si>
  <si>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</si>
  <si>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</si>
  <si>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</si>
  <si>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</si>
  <si>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</si>
  <si>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</si>
  <si>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</si>
  <si>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</si>
  <si>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</si>
  <si>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</si>
  <si>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</si>
  <si>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</si>
  <si>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</si>
  <si>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</si>
  <si>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</si>
  <si>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</si>
  <si>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</si>
  <si>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</si>
  <si>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</si>
  <si>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</si>
  <si>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</si>
  <si>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</si>
  <si>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</si>
  <si>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</si>
  <si>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</si>
  <si>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</si>
  <si>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</si>
  <si>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</si>
  <si>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</si>
  <si>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</si>
  <si>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</si>
  <si>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</si>
  <si>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</si>
  <si>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</si>
  <si>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</si>
  <si>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</si>
  <si>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</si>
  <si>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</si>
  <si>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</si>
  <si>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</si>
  <si>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</si>
  <si>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</si>
  <si>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</si>
  <si>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</si>
  <si>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</si>
  <si>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</si>
  <si>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</si>
  <si>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</si>
  <si>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</si>
  <si>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</si>
  <si>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</si>
  <si>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</si>
  <si>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</si>
  <si>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</si>
  <si>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</si>
  <si>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</si>
  <si>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</si>
  <si>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</si>
  <si>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</si>
  <si>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</si>
  <si>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</si>
  <si>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</si>
  <si>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</si>
  <si>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</si>
  <si>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</si>
  <si>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</si>
  <si>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</si>
  <si>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</si>
  <si>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</si>
  <si>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</si>
  <si>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</si>
  <si>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</si>
  <si>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</si>
  <si>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</si>
  <si>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</si>
  <si>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</si>
  <si>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</si>
  <si>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</si>
  <si>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</si>
  <si>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</si>
  <si>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</si>
  <si>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</si>
  <si>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</si>
  <si>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</si>
  <si>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</si>
  <si>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</si>
  <si>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</si>
  <si>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</si>
  <si>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</si>
  <si>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</si>
  <si>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</si>
  <si>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</si>
  <si>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</si>
  <si>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</si>
  <si>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</si>
  <si>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</si>
  <si>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</si>
  <si>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</si>
  <si>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</si>
  <si>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</si>
  <si>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</si>
  <si>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</si>
  <si>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</si>
  <si>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</si>
  <si>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</si>
  <si>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</si>
  <si>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</si>
  <si>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</si>
  <si>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</si>
  <si>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</si>
  <si>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</si>
  <si>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</si>
  <si>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</si>
  <si>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</si>
  <si>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</si>
  <si>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</si>
  <si>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</si>
  <si>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</si>
  <si>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</si>
  <si>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</si>
  <si>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</si>
  <si>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</si>
  <si>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</si>
  <si>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</si>
  <si>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</si>
  <si>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</si>
  <si>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</si>
  <si>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</si>
  <si>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</si>
  <si>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</si>
  <si>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</si>
  <si>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</si>
  <si>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</si>
  <si>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</si>
  <si>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</si>
  <si>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</si>
  <si>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</si>
  <si>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</si>
  <si>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</si>
  <si>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</si>
  <si>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</si>
  <si>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</si>
  <si>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</si>
  <si>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</si>
  <si>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</si>
  <si>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</si>
  <si>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</si>
  <si>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</si>
  <si>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</si>
  <si>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</si>
  <si>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</si>
  <si>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</si>
  <si>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</si>
  <si>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</si>
  <si>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</si>
  <si>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</si>
  <si>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</si>
  <si>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</si>
  <si>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</si>
  <si>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</si>
  <si>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</si>
  <si>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</si>
  <si>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</si>
  <si>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</si>
  <si>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</si>
  <si>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</si>
  <si>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</si>
  <si>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</si>
  <si>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</si>
  <si>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</si>
  <si>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</si>
  <si>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</si>
  <si>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</si>
  <si>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</si>
  <si>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</si>
  <si>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</si>
  <si>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</si>
  <si>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</si>
  <si>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</si>
  <si>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</si>
  <si>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</si>
  <si>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</si>
  <si>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</si>
  <si>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</si>
  <si>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</si>
  <si>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</si>
  <si>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</si>
  <si>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</si>
  <si>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</si>
  <si>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</si>
  <si>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</si>
  <si>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</si>
  <si>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</si>
  <si>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</si>
  <si>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</si>
  <si>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</si>
  <si>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</si>
  <si>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</si>
  <si>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</si>
  <si>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</si>
  <si>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</si>
  <si>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</si>
  <si>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</si>
  <si>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</si>
  <si>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</si>
  <si>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</si>
  <si>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</si>
  <si>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</si>
  <si>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</si>
  <si>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</si>
  <si>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</si>
  <si>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</si>
  <si>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</si>
  <si>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</si>
  <si>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</si>
  <si>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</si>
  <si>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</si>
  <si>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</si>
  <si>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</si>
  <si>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</si>
  <si>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</si>
  <si>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</si>
  <si>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</si>
  <si>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</si>
  <si>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</si>
  <si>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</si>
  <si>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</si>
  <si>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</si>
  <si>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</si>
  <si>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</si>
  <si>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</si>
  <si>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</si>
  <si>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</si>
  <si>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</si>
  <si>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</si>
  <si>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</si>
  <si>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</si>
  <si>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</si>
  <si>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</si>
  <si>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</si>
  <si>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</si>
  <si>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</si>
  <si>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</si>
  <si>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</si>
  <si>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</si>
  <si>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</si>
  <si>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</si>
  <si>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</si>
  <si>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</si>
  <si>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</si>
  <si>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</si>
  <si>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</si>
  <si>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</si>
  <si>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</si>
  <si>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</si>
  <si>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</si>
  <si>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</si>
  <si>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</si>
  <si>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</si>
  <si>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</si>
  <si>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</si>
  <si>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</si>
  <si>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</si>
  <si>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</si>
  <si>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</si>
  <si>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</si>
  <si>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</si>
  <si>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</si>
  <si>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</si>
  <si>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</si>
  <si>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</si>
  <si>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</si>
  <si>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</si>
  <si>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</si>
  <si>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</si>
  <si>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</si>
  <si>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</si>
  <si>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</si>
  <si>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</si>
  <si>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</si>
  <si>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</si>
  <si>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</si>
  <si>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</si>
  <si>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</si>
  <si>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</si>
  <si>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</si>
  <si>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</si>
  <si>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</si>
  <si>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</si>
  <si>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</si>
  <si>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</si>
  <si>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</si>
  <si>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</si>
  <si>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</si>
  <si>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</si>
  <si>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</si>
  <si>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</si>
  <si>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</si>
  <si>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</si>
  <si>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</si>
  <si>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</si>
  <si>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</si>
  <si>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</si>
  <si>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</si>
  <si>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</si>
  <si>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</si>
  <si>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</si>
  <si>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</si>
  <si>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</si>
  <si>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</si>
  <si>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</si>
  <si>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</si>
  <si>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</si>
  <si>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</si>
  <si>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</si>
  <si>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</si>
  <si>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</si>
  <si>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</si>
  <si>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</si>
  <si>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</si>
  <si>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</si>
  <si>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</si>
  <si>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</si>
  <si>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</si>
  <si>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</si>
  <si>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</si>
  <si>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</si>
  <si>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</si>
  <si>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</si>
  <si>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</si>
  <si>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</si>
  <si>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</si>
  <si>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</si>
  <si>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</si>
  <si>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</si>
  <si>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</si>
  <si>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</si>
  <si>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</si>
  <si>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</si>
  <si>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</si>
  <si>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</si>
  <si>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</si>
  <si>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</si>
  <si>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</si>
  <si>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</si>
  <si>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</si>
  <si>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</si>
  <si>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</si>
  <si>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</si>
  <si>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</si>
  <si>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</si>
  <si>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</si>
  <si>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</si>
  <si>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</si>
  <si>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</si>
  <si>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</si>
  <si>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</si>
  <si>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</si>
  <si>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</si>
  <si>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</si>
  <si>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</si>
  <si>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</si>
  <si>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</si>
  <si>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</si>
  <si>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</si>
  <si>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</si>
  <si>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</si>
  <si>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</si>
  <si>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</si>
  <si>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</si>
  <si>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</si>
  <si>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</si>
  <si>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</si>
  <si>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</si>
  <si>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</si>
  <si>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</si>
  <si>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</si>
  <si>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</si>
  <si>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</si>
  <si>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</si>
  <si>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</si>
  <si>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</si>
  <si>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</si>
  <si>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</si>
  <si>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</si>
  <si>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</si>
  <si>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</si>
  <si>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</si>
  <si>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</si>
  <si>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</si>
  <si>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</si>
  <si>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</si>
  <si>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</si>
  <si>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</si>
  <si>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</si>
  <si>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</si>
  <si>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</si>
  <si>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</si>
  <si>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</si>
  <si>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</si>
  <si>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</si>
  <si>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</si>
  <si>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</si>
  <si>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</si>
  <si>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</si>
  <si>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</si>
  <si>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</si>
  <si>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</si>
  <si>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</si>
  <si>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</si>
  <si>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</si>
  <si>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</si>
  <si>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</si>
  <si>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</si>
  <si>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</si>
  <si>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</si>
  <si>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</si>
  <si>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</si>
  <si>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</si>
  <si>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</si>
  <si>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</si>
  <si>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</si>
  <si>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</si>
  <si>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</si>
  <si>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</si>
  <si>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</si>
  <si>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</si>
  <si>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</si>
  <si>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</si>
  <si>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</si>
  <si>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</si>
  <si>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</si>
  <si>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</si>
  <si>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</si>
  <si>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</si>
  <si>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</si>
  <si>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</si>
  <si>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</si>
  <si>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</si>
  <si>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</si>
  <si>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</si>
  <si>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</si>
  <si>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</si>
  <si>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</si>
  <si>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</si>
  <si>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</si>
  <si>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</si>
  <si>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</si>
  <si>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</si>
  <si>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</si>
  <si>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</si>
  <si>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</si>
  <si>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</si>
  <si>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</si>
  <si>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</si>
  <si>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</si>
  <si>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</si>
  <si>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</si>
  <si>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</si>
  <si>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</si>
  <si>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</si>
  <si>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</si>
  <si>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</si>
  <si>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</si>
  <si>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</si>
  <si>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</si>
  <si>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</si>
  <si>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</si>
  <si>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</si>
  <si>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</si>
  <si>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</si>
  <si>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</si>
  <si>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</si>
  <si>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</si>
  <si>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</si>
  <si>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</si>
  <si>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</si>
  <si>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</si>
  <si>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</si>
  <si>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</si>
  <si>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</si>
  <si>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</si>
  <si>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</si>
  <si>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</si>
  <si>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</si>
  <si>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</si>
  <si>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</si>
  <si>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</si>
  <si>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</si>
  <si>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</si>
  <si>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</si>
  <si>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</si>
  <si>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</si>
  <si>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</si>
  <si>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</si>
  <si>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</si>
  <si>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</si>
  <si>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</si>
  <si>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</si>
  <si>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</si>
  <si>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</si>
  <si>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</si>
  <si>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</si>
  <si>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</si>
  <si>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</si>
  <si>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</si>
  <si>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</si>
  <si>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</si>
  <si>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</si>
  <si>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</si>
  <si>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</si>
  <si>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</si>
  <si>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</si>
  <si>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</si>
  <si>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</si>
  <si>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</si>
  <si>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</si>
  <si>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</si>
  <si>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</si>
  <si>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</si>
  <si>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</si>
  <si>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</si>
  <si>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</si>
  <si>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</si>
  <si>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</si>
  <si>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</si>
  <si>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</si>
  <si>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</si>
  <si>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</si>
  <si>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</si>
  <si>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</si>
  <si>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</si>
  <si>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</si>
  <si>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</si>
  <si>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</si>
  <si>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</si>
  <si>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</si>
  <si>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</si>
  <si>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</si>
  <si>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</si>
  <si>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</si>
  <si>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</si>
  <si>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</si>
  <si>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</si>
  <si>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</si>
  <si>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</si>
  <si>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</si>
  <si>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</si>
  <si>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</si>
  <si>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</si>
  <si>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</si>
  <si>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</si>
  <si>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</si>
  <si>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</si>
  <si>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</si>
  <si>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</si>
  <si>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</si>
  <si>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</si>
  <si>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</si>
  <si>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</si>
  <si>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</si>
  <si>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</si>
  <si>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</si>
  <si>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</si>
  <si>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</si>
  <si>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</si>
  <si>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</si>
  <si>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</si>
  <si>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</si>
  <si>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</si>
  <si>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</si>
  <si>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</si>
  <si>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</si>
  <si>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</si>
  <si>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</si>
  <si>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</si>
  <si>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</si>
  <si>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</si>
  <si>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</si>
  <si>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</si>
  <si>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</si>
  <si>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</si>
  <si>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</si>
  <si>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</si>
  <si>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</si>
  <si>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</si>
  <si>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</si>
  <si>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</si>
  <si>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</si>
  <si>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</si>
  <si>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</si>
  <si>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</si>
  <si>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</si>
  <si>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</si>
  <si>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</si>
  <si>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</si>
  <si>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</si>
  <si>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</si>
  <si>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</si>
  <si>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</si>
  <si>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</si>
  <si>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</si>
  <si>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</si>
  <si>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</si>
  <si>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</si>
  <si>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</si>
  <si>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</si>
  <si>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</si>
  <si>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</si>
  <si>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</si>
  <si>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</si>
  <si>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</si>
  <si>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</si>
  <si>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</si>
  <si>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</si>
  <si>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</si>
  <si>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</si>
  <si>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</si>
  <si>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</si>
  <si>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</si>
  <si>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</si>
  <si>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</si>
  <si>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</si>
  <si>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</si>
  <si>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</si>
  <si>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</si>
  <si>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</si>
  <si>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</si>
  <si>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</si>
  <si>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</si>
  <si>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</si>
  <si>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</si>
  <si>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</si>
  <si>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</si>
  <si>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</si>
  <si>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</si>
  <si>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</si>
  <si>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</si>
  <si>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</si>
  <si>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</si>
  <si>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</si>
  <si>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</si>
  <si>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</si>
  <si>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</si>
  <si>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</si>
  <si>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</si>
  <si>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</si>
  <si>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</si>
  <si>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</si>
  <si>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</si>
  <si>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</si>
  <si>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</si>
  <si>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</si>
  <si>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</si>
  <si>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</si>
  <si>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</si>
  <si>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</si>
  <si>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</si>
  <si>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</si>
  <si>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</si>
  <si>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</si>
  <si>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</si>
  <si>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</si>
  <si>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</si>
  <si>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</si>
  <si>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</si>
  <si>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</si>
  <si>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</si>
  <si>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</si>
  <si>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</si>
  <si>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</si>
  <si>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</si>
  <si>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</si>
  <si>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</si>
  <si>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</si>
  <si>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</si>
  <si>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</si>
  <si>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</si>
  <si>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</si>
  <si>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</si>
  <si>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</si>
  <si>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</si>
  <si>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</si>
  <si>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</si>
  <si>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</si>
  <si>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</si>
  <si>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</si>
  <si>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</si>
  <si>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</si>
  <si>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</si>
  <si>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</si>
  <si>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</si>
  <si>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</si>
  <si>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</si>
  <si>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</si>
  <si>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</si>
  <si>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</si>
  <si>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</si>
  <si>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</si>
  <si>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</si>
  <si>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</si>
  <si>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</si>
  <si>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</si>
  <si>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</si>
  <si>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</si>
  <si>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</si>
  <si>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</si>
  <si>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</si>
  <si>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</si>
  <si>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</si>
  <si>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</si>
  <si>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</si>
  <si>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</si>
  <si>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</si>
  <si>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</si>
  <si>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</si>
  <si>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</si>
  <si>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</si>
  <si>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</si>
  <si>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</si>
  <si>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</si>
  <si>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</si>
  <si>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</si>
  <si>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</si>
  <si>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</si>
  <si>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</si>
  <si>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</si>
  <si>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</si>
  <si>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</si>
  <si>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</si>
  <si>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</si>
  <si>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</si>
  <si>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</si>
  <si>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</si>
  <si>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</si>
  <si>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</si>
  <si>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</si>
  <si>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</si>
  <si>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</si>
  <si>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</si>
  <si>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</si>
  <si>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</si>
  <si>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</si>
  <si>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</si>
  <si>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</si>
  <si>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</si>
  <si>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</si>
  <si>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</si>
  <si>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</si>
  <si>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</si>
  <si>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</si>
  <si>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</si>
  <si>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</si>
  <si>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</si>
  <si>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</si>
  <si>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</si>
  <si>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</si>
  <si>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</si>
  <si>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</si>
  <si>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</si>
  <si>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</si>
  <si>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</si>
  <si>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</si>
  <si>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</si>
  <si>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</si>
  <si>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</si>
  <si>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</si>
  <si>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</si>
  <si>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</si>
  <si>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</si>
  <si>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</si>
  <si>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</si>
  <si>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</si>
  <si>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</si>
  <si>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</si>
  <si>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</si>
  <si>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</si>
  <si>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</si>
  <si>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</si>
  <si>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</si>
  <si>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</si>
  <si>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</si>
  <si>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</si>
  <si>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</si>
  <si>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</si>
  <si>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</si>
  <si>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</si>
  <si>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</si>
  <si>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</si>
  <si>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</si>
  <si>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</si>
  <si>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</si>
  <si>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</si>
  <si>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</si>
  <si>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</si>
  <si>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</si>
  <si>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</si>
  <si>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</si>
  <si>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</si>
  <si>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</si>
  <si>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</si>
  <si>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</si>
  <si>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</si>
  <si>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</si>
  <si>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</si>
  <si>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</si>
  <si>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</si>
  <si>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</si>
  <si>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</si>
  <si>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</si>
  <si>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</si>
  <si>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</si>
  <si>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</si>
  <si>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</si>
  <si>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</si>
  <si>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</si>
  <si>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</si>
  <si>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</si>
  <si>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</si>
  <si>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</si>
  <si>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</si>
  <si>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</si>
  <si>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</si>
  <si>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</si>
  <si>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</si>
  <si>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</si>
  <si>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</si>
  <si>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</si>
  <si>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</si>
  <si>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</si>
  <si>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</si>
  <si>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</si>
  <si>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</si>
  <si>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</si>
  <si>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</si>
  <si>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</si>
  <si>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</si>
  <si>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</si>
  <si>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</si>
  <si>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</si>
  <si>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</si>
  <si>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</si>
  <si>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</si>
  <si>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</si>
  <si>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</si>
  <si>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</si>
  <si>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</si>
  <si>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</si>
  <si>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</si>
  <si>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</si>
  <si>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</si>
  <si>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</si>
  <si>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</si>
  <si>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</si>
  <si>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</si>
  <si>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</si>
  <si>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</si>
  <si>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</si>
  <si>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</si>
  <si>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</si>
  <si>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</si>
  <si>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</si>
  <si>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</si>
  <si>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</si>
  <si>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</si>
  <si>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</si>
  <si>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</si>
  <si>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</si>
  <si>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</si>
  <si>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</si>
  <si>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</si>
  <si>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</si>
  <si>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</si>
  <si>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</si>
  <si>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</si>
  <si>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</si>
  <si>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</si>
  <si>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</si>
  <si>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</si>
  <si>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</si>
  <si>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</si>
  <si>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</si>
  <si>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</si>
  <si>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</si>
  <si>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</si>
  <si>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</si>
  <si>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</si>
  <si>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</si>
  <si>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</si>
  <si>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</si>
  <si>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</si>
  <si>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</si>
  <si>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</si>
  <si>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</si>
  <si>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</si>
  <si>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</si>
  <si>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</si>
  <si>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</si>
  <si>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</si>
  <si>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</si>
  <si>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</si>
  <si>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</si>
  <si>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</si>
  <si>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</si>
  <si>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</si>
  <si>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</si>
  <si>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</si>
  <si>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</si>
  <si>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</si>
  <si>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</si>
  <si>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</si>
  <si>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</si>
  <si>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</si>
  <si>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</si>
  <si>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</si>
  <si>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</si>
  <si>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</si>
  <si>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</si>
  <si>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</si>
  <si>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</si>
  <si>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</si>
  <si>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</si>
  <si>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</si>
  <si>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</si>
  <si>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</si>
  <si>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</si>
  <si>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</si>
  <si>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</si>
  <si>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</si>
  <si>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</si>
  <si>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</si>
  <si>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</si>
  <si>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</si>
  <si>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</si>
  <si>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</si>
  <si>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</si>
  <si>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</si>
  <si>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</si>
  <si>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</si>
  <si>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</si>
  <si>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</si>
  <si>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</si>
  <si>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</si>
  <si>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</si>
  <si>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</si>
  <si>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</si>
  <si>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</si>
  <si>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</si>
  <si>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</si>
  <si>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</si>
  <si>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</si>
  <si>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</si>
  <si>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</si>
  <si>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</si>
  <si>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</si>
  <si>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</si>
  <si>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</si>
  <si>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</si>
  <si>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</si>
  <si>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</si>
  <si>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</si>
  <si>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</si>
  <si>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</si>
  <si>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</si>
  <si>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</si>
  <si>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</si>
  <si>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</si>
  <si>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</si>
  <si>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</si>
  <si>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</si>
  <si>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</si>
  <si>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</si>
  <si>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</si>
  <si>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</si>
  <si>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</si>
  <si>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</si>
  <si>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</si>
  <si>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</si>
  <si>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</si>
  <si>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</si>
  <si>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</si>
  <si>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</si>
  <si>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</si>
  <si>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</si>
  <si>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</si>
  <si>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</si>
  <si>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</si>
  <si>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</si>
  <si>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</si>
  <si>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</si>
  <si>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</si>
  <si>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</si>
  <si>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</si>
  <si>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</si>
  <si>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</si>
  <si>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</si>
  <si>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</si>
  <si>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</si>
  <si>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</si>
  <si>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</si>
  <si>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</si>
  <si>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</si>
  <si>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</si>
  <si>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</si>
  <si>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</si>
  <si>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</si>
  <si>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</si>
  <si>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</si>
  <si>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</si>
  <si>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</si>
  <si>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</si>
  <si>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</si>
  <si>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</si>
  <si>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</si>
  <si>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</si>
  <si>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</si>
  <si>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</si>
  <si>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</si>
  <si>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</si>
  <si>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</si>
  <si>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</si>
  <si>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</si>
  <si>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</si>
  <si>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</si>
  <si>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</si>
  <si>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</si>
  <si>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</si>
  <si>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</si>
  <si>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</si>
  <si>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</si>
  <si>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</si>
  <si>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</si>
  <si>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</si>
  <si>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</si>
  <si>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</si>
  <si>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</si>
  <si>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</si>
  <si>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</si>
  <si>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</si>
  <si>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</si>
  <si>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</si>
  <si>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</si>
  <si>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</si>
  <si>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</si>
  <si>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</si>
  <si>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</si>
  <si>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</si>
  <si>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</si>
  <si>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</si>
  <si>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</si>
  <si>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</si>
  <si>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</si>
  <si>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</si>
  <si>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</si>
  <si>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</si>
  <si>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</si>
  <si>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</si>
  <si>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</si>
  <si>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</si>
  <si>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</si>
  <si>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</si>
  <si>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</si>
  <si>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</si>
  <si>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</si>
  <si>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</si>
  <si>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</si>
  <si>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</si>
  <si>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</si>
  <si>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</si>
  <si>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</si>
  <si>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</si>
  <si>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</si>
  <si>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</si>
  <si>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</si>
  <si>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</si>
  <si>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</si>
  <si>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</si>
  <si>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</si>
  <si>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</si>
  <si>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</si>
  <si>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</si>
  <si>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</si>
  <si>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</si>
  <si>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</si>
  <si>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</si>
  <si>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</si>
  <si>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</si>
  <si>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</si>
  <si>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</si>
  <si>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</si>
  <si>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</si>
  <si>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</si>
  <si>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</si>
  <si>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</si>
  <si>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</si>
  <si>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</si>
  <si>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</si>
  <si>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</si>
  <si>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</si>
  <si>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</si>
  <si>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</si>
  <si>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</si>
  <si>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</si>
  <si>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</si>
  <si>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</si>
  <si>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</si>
  <si>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</si>
  <si>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</si>
  <si>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</si>
  <si>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</si>
  <si>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</si>
  <si>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</si>
  <si>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</si>
  <si>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</si>
  <si>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</si>
  <si>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</si>
  <si>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</si>
  <si>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</si>
  <si>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</si>
  <si>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</si>
  <si>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</si>
  <si>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</si>
  <si>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</si>
  <si>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</si>
  <si>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</si>
  <si>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</si>
  <si>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</si>
  <si>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</si>
  <si>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</si>
  <si>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</si>
  <si>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</si>
  <si>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</si>
  <si>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</si>
  <si>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</si>
  <si>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</si>
  <si>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</si>
  <si>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</si>
  <si>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</si>
  <si>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</si>
  <si>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</si>
  <si>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</si>
  <si>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</si>
  <si>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</si>
  <si>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</si>
  <si>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</si>
  <si>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</si>
  <si>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</si>
  <si>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</si>
  <si>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</si>
  <si>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</si>
  <si>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</si>
  <si>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</si>
  <si>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</si>
  <si>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</si>
  <si>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</si>
  <si>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</si>
  <si>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</si>
  <si>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</si>
  <si>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</si>
  <si>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</si>
  <si>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</si>
  <si>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</si>
  <si>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</si>
  <si>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</si>
  <si>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</si>
  <si>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</si>
  <si>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</si>
  <si>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</si>
  <si>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</si>
  <si>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</si>
  <si>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</si>
  <si>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</si>
  <si>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</si>
  <si>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</si>
  <si>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</si>
  <si>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</si>
  <si>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</si>
  <si>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</si>
  <si>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</si>
  <si>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</si>
  <si>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</si>
  <si>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</si>
  <si>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</si>
  <si>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</si>
  <si>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</si>
  <si>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</si>
  <si>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</si>
  <si>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</si>
  <si>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</si>
  <si>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</si>
  <si>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</si>
  <si>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</si>
  <si>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</si>
  <si>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</si>
  <si>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</si>
  <si>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</si>
  <si>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</si>
  <si>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</si>
  <si>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</si>
  <si>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</si>
  <si>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</si>
  <si>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</si>
  <si>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</si>
  <si>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</si>
  <si>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</si>
  <si>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</si>
  <si>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</si>
  <si>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</si>
  <si>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</si>
  <si>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</si>
  <si>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</si>
  <si>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</si>
  <si>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</si>
  <si>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</si>
  <si>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</si>
  <si>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</si>
  <si>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</si>
  <si>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</si>
  <si>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</si>
  <si>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</si>
  <si>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</si>
  <si>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</si>
  <si>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</si>
  <si>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</si>
  <si>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</si>
  <si>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</si>
  <si>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</si>
  <si>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</si>
  <si>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</si>
  <si>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</si>
  <si>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</si>
  <si>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</si>
  <si>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</si>
  <si>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</si>
  <si>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</si>
  <si>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</si>
  <si>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</si>
  <si>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</si>
  <si>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</si>
  <si>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</si>
  <si>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</si>
  <si>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</si>
  <si>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</si>
  <si>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</si>
  <si>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</si>
  <si>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</si>
  <si>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</si>
  <si>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</si>
  <si>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</si>
  <si>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</si>
  <si>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</si>
  <si>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</si>
  <si>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</si>
  <si>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</si>
  <si>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</si>
  <si>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</si>
  <si>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</si>
  <si>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</si>
  <si>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</si>
  <si>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</si>
  <si>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</si>
  <si>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</si>
  <si>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</si>
  <si>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</si>
  <si>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</si>
  <si>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</si>
  <si>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</si>
  <si>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</si>
  <si>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</si>
  <si>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</si>
  <si>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</si>
  <si>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</si>
  <si>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</si>
  <si>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</si>
  <si>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</si>
  <si>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</si>
  <si>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</si>
  <si>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</si>
  <si>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</si>
  <si>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</si>
  <si>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</si>
  <si>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</si>
  <si>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</si>
  <si>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</si>
  <si>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</si>
  <si>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</si>
  <si>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</si>
  <si>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</si>
  <si>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</si>
  <si>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</si>
  <si>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</si>
  <si>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</si>
  <si>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</si>
  <si>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</si>
  <si>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</si>
  <si>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</si>
  <si>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</si>
  <si>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</si>
  <si>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</si>
  <si>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</si>
  <si>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</si>
  <si>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</si>
  <si>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</si>
  <si>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</si>
  <si>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</si>
  <si>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</si>
  <si>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</si>
  <si>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</si>
  <si>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</si>
  <si>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</si>
  <si>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</si>
  <si>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</si>
  <si>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</si>
  <si>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</si>
  <si>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</si>
  <si>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</si>
  <si>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</si>
  <si>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</si>
  <si>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</si>
  <si>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</si>
  <si>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</si>
  <si>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</si>
  <si>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</si>
  <si>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</si>
  <si>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</si>
  <si>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</si>
  <si>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</si>
  <si>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</si>
  <si>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</si>
  <si>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</si>
  <si>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</si>
  <si>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</si>
  <si>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</si>
  <si>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</si>
  <si>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</si>
  <si>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</si>
  <si>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</si>
  <si>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</si>
  <si>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</si>
  <si>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</si>
  <si>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</si>
  <si>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</si>
  <si>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</si>
  <si>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</si>
  <si>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</si>
  <si>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</si>
  <si>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</si>
  <si>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</si>
  <si>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</si>
  <si>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</si>
  <si>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</si>
  <si>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</si>
  <si>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</si>
  <si>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</si>
  <si>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</si>
  <si>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</si>
  <si>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</si>
  <si>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</si>
  <si>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</si>
  <si>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</si>
  <si>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</si>
  <si>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</si>
  <si>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</si>
  <si>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</si>
  <si>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</si>
  <si>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</si>
  <si>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</si>
  <si>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</si>
  <si>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</si>
  <si>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</si>
  <si>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</si>
  <si>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</si>
  <si>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</si>
  <si>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</si>
  <si>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</si>
  <si>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</si>
  <si>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</si>
  <si>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</si>
  <si>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</si>
  <si>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</si>
  <si>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</si>
  <si>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</si>
  <si>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</si>
  <si>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</si>
  <si>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</si>
  <si>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</si>
  <si>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</si>
  <si>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</si>
  <si>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</si>
  <si>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</si>
  <si>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</si>
  <si>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</si>
  <si>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</si>
  <si>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</si>
  <si>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</si>
  <si>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</si>
  <si>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</si>
  <si>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</si>
  <si>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</si>
  <si>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</si>
  <si>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</si>
  <si>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</si>
  <si>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</si>
  <si>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</si>
  <si>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</si>
  <si>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</si>
  <si>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</si>
  <si>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</si>
  <si>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</si>
  <si>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</si>
  <si>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</si>
  <si>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</si>
  <si>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</si>
  <si>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</si>
  <si>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</si>
  <si>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</si>
  <si>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</si>
  <si>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</si>
  <si>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</si>
  <si>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</si>
  <si>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</si>
  <si>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</si>
  <si>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</si>
  <si>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</si>
  <si>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</si>
  <si>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</si>
  <si>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</si>
  <si>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</si>
  <si>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</si>
  <si>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</si>
  <si>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</si>
  <si>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</si>
  <si>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</si>
  <si>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</si>
  <si>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</si>
  <si>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</si>
  <si>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</si>
  <si>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</si>
  <si>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</si>
  <si>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</si>
  <si>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</si>
  <si>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</si>
  <si>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</si>
  <si>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</si>
  <si>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</si>
  <si>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</si>
  <si>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</si>
  <si>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</si>
  <si>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</si>
  <si>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</si>
  <si>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</si>
  <si>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</si>
  <si>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</si>
  <si>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</si>
  <si>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</si>
  <si>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</si>
  <si>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</si>
  <si>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</si>
  <si>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</si>
  <si>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</si>
  <si>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</si>
  <si>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</si>
  <si>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</si>
  <si>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</si>
  <si>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</si>
  <si>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</si>
  <si>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</si>
  <si>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</si>
  <si>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</si>
  <si>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</si>
  <si>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</si>
  <si>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</si>
  <si>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</si>
  <si>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</si>
  <si>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</si>
  <si>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</si>
  <si>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</si>
  <si>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</si>
  <si>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</si>
  <si>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</si>
  <si>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</si>
  <si>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</si>
  <si>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</si>
  <si>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</si>
  <si>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</si>
  <si>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</si>
  <si>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</si>
  <si>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</si>
  <si>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</si>
  <si>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</si>
  <si>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</si>
  <si>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</si>
  <si>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</si>
  <si>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</si>
  <si>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</si>
  <si>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</si>
  <si>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</si>
  <si>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</si>
  <si>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</si>
  <si>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</si>
  <si>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</si>
  <si>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</si>
  <si>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</si>
  <si>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</si>
  <si>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</si>
  <si>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</si>
  <si>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</si>
  <si>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</si>
  <si>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</si>
  <si>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</si>
  <si>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</si>
  <si>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</si>
  <si>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</si>
  <si>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</si>
  <si>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</si>
  <si>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</si>
  <si>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</si>
  <si>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</si>
  <si>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</si>
  <si>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</si>
  <si>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</si>
  <si>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</si>
  <si>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</si>
  <si>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</si>
  <si>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</si>
  <si>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</si>
  <si>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</si>
  <si>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</si>
  <si>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</si>
  <si>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</si>
  <si>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</si>
  <si>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</si>
  <si>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</si>
  <si>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</si>
  <si>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</si>
  <si>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</si>
  <si>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</si>
  <si>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</si>
  <si>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</si>
  <si>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</si>
  <si>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</si>
  <si>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</si>
  <si>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</si>
  <si>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</si>
  <si>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</si>
  <si>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</si>
  <si>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</si>
  <si>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</si>
  <si>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</si>
  <si>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</si>
  <si>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</si>
  <si>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</si>
  <si>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</si>
  <si>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</si>
  <si>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</si>
  <si>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</si>
  <si>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</si>
  <si>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</si>
  <si>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</si>
  <si>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</si>
  <si>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</si>
  <si>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</si>
  <si>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</si>
  <si>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</si>
  <si>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</si>
  <si>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</si>
  <si>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</si>
  <si>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</si>
  <si>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</si>
  <si>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</si>
  <si>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</si>
  <si>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</si>
  <si>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</si>
  <si>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</si>
  <si>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</si>
  <si>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</si>
  <si>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</si>
  <si>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</si>
  <si>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</si>
  <si>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</si>
  <si>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</si>
  <si>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</si>
  <si>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</si>
  <si>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</si>
  <si>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</si>
  <si>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</si>
  <si>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</si>
  <si>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</si>
  <si>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</si>
  <si>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</si>
  <si>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</si>
  <si>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</si>
  <si>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</si>
  <si>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</si>
  <si>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</si>
  <si>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</si>
  <si>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</si>
  <si>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</si>
  <si>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</si>
  <si>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</si>
  <si>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</si>
  <si>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</si>
  <si>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</si>
  <si>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</si>
  <si>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</si>
  <si>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</si>
  <si>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</si>
  <si>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</si>
  <si>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</si>
  <si>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</si>
  <si>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</si>
  <si>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</si>
  <si>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</si>
  <si>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</si>
  <si>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</si>
  <si>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</si>
  <si>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</si>
  <si>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</si>
  <si>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</si>
  <si>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</si>
  <si>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</si>
  <si>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</si>
  <si>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</si>
  <si>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</si>
  <si>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</si>
  <si>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</si>
  <si>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</si>
  <si>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</si>
  <si>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</si>
  <si>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</si>
  <si>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</si>
  <si>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</si>
  <si>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</si>
  <si>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</si>
  <si>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</si>
  <si>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</si>
  <si>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</si>
  <si>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</si>
  <si>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</si>
  <si>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</si>
  <si>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</si>
  <si>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</si>
  <si>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</si>
  <si>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</si>
  <si>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</si>
  <si>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</si>
  <si>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</si>
  <si>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</si>
  <si>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</si>
  <si>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</si>
  <si>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</si>
  <si>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</si>
  <si>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</si>
  <si>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</si>
  <si>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</si>
  <si>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</si>
  <si>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</si>
  <si>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</si>
  <si>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</si>
  <si>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</si>
  <si>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</si>
  <si>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</si>
  <si>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</si>
  <si>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</si>
  <si>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</si>
  <si>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</si>
  <si>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</si>
  <si>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</si>
  <si>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</si>
  <si>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</si>
  <si>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</si>
  <si>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</si>
  <si>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</si>
  <si>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</si>
  <si>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</si>
  <si>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</si>
  <si>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</si>
  <si>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</si>
  <si>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</si>
  <si>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</si>
  <si>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</si>
  <si>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</si>
  <si>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</si>
  <si>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</si>
  <si>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</si>
  <si>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</si>
  <si>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</si>
  <si>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</si>
  <si>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</si>
  <si>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</si>
  <si>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</si>
  <si>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</si>
  <si>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</si>
  <si>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</si>
  <si>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</si>
  <si>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</si>
  <si>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</si>
  <si>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</si>
  <si>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</si>
  <si>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</si>
  <si>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</si>
  <si>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</si>
  <si>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</si>
  <si>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</si>
  <si>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</si>
  <si>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</si>
  <si>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</si>
  <si>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</si>
  <si>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</si>
  <si>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</si>
  <si>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</si>
  <si>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</si>
  <si>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</si>
  <si>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</si>
  <si>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</si>
  <si>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</si>
  <si>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</si>
  <si>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</si>
  <si>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</si>
  <si>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</si>
  <si>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</si>
  <si>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</si>
  <si>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</si>
  <si>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</si>
  <si>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</si>
  <si>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</si>
  <si>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</si>
  <si>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</si>
  <si>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</si>
  <si>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</si>
  <si>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</si>
  <si>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</si>
  <si>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</si>
  <si>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</si>
  <si>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</si>
  <si>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</si>
  <si>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</si>
  <si>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</si>
  <si>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</si>
  <si>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</si>
  <si>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</si>
  <si>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</si>
  <si>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</si>
  <si>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</si>
  <si>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</si>
  <si>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</si>
  <si>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</si>
  <si>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</si>
  <si>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</si>
  <si>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</si>
  <si>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</si>
  <si>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</si>
  <si>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</si>
  <si>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</si>
  <si>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</si>
  <si>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</si>
  <si>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</si>
  <si>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</si>
  <si>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</si>
  <si>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</si>
  <si>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</si>
  <si>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</si>
  <si>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</si>
  <si>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</si>
  <si>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</si>
  <si>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</si>
  <si>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</si>
  <si>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</si>
  <si>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</si>
  <si>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</si>
  <si>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</si>
  <si>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</si>
  <si>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</si>
  <si>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</si>
  <si>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</si>
  <si>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</si>
  <si>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</si>
  <si>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</si>
  <si>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</si>
  <si>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</si>
  <si>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</si>
  <si>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</si>
  <si>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</si>
  <si>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</si>
  <si>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</si>
  <si>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</si>
  <si>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</si>
  <si>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</si>
  <si>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</si>
  <si>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</si>
  <si>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</si>
  <si>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</si>
  <si>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</si>
  <si>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</si>
  <si>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</si>
  <si>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</si>
  <si>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</si>
  <si>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</si>
  <si>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</si>
  <si>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</si>
  <si>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</si>
  <si>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</si>
  <si>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</si>
  <si>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</si>
  <si>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</si>
  <si>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</si>
  <si>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</si>
  <si>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</si>
  <si>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</si>
  <si>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</si>
  <si>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</si>
  <si>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</si>
  <si>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</si>
  <si>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</si>
  <si>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</si>
  <si>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</si>
  <si>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</si>
  <si>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</si>
  <si>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</si>
  <si>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</si>
  <si>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</si>
  <si>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</si>
  <si>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</si>
  <si>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</si>
  <si>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</si>
  <si>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</si>
  <si>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</si>
  <si>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</si>
  <si>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</si>
  <si>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</si>
  <si>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</si>
  <si>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</si>
  <si>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</si>
  <si>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</si>
  <si>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</si>
  <si>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</si>
  <si>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</si>
  <si>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</si>
  <si>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</si>
  <si>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</si>
  <si>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</si>
  <si>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</si>
  <si>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</si>
  <si>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</si>
  <si>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</si>
  <si>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</si>
  <si>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</si>
  <si>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</si>
  <si>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</si>
  <si>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</si>
  <si>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</si>
  <si>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</si>
  <si>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</si>
  <si>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</si>
  <si>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</si>
  <si>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</si>
  <si>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</si>
  <si>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</si>
  <si>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</si>
  <si>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</si>
  <si>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</si>
  <si>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</si>
  <si>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</si>
  <si>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</si>
  <si>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</si>
  <si>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</si>
  <si>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</si>
  <si>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</si>
  <si>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</si>
  <si>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</si>
  <si>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</si>
  <si>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</si>
  <si>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</si>
  <si>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</si>
  <si>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</si>
  <si>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</si>
  <si>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</si>
  <si>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</si>
  <si>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</si>
  <si>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</si>
  <si>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</si>
  <si>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</si>
  <si>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</si>
  <si>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</si>
  <si>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</si>
  <si>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</si>
  <si>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</si>
  <si>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</si>
  <si>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</si>
  <si>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</si>
  <si>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</si>
  <si>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</si>
  <si>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</si>
  <si>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</si>
  <si>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</si>
  <si>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</si>
  <si>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</si>
  <si>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</si>
  <si>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</si>
  <si>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</si>
  <si>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</si>
  <si>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</si>
  <si>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</si>
  <si>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</si>
  <si>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</si>
  <si>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</si>
  <si>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</si>
  <si>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</si>
  <si>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</si>
  <si>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</si>
  <si>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</si>
  <si>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</si>
  <si>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</si>
  <si>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</si>
  <si>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</si>
  <si>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</si>
  <si>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</si>
  <si>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</si>
  <si>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</si>
  <si>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</si>
  <si>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</si>
  <si>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</si>
  <si>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</si>
  <si>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</si>
  <si>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</si>
  <si>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</si>
  <si>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</si>
  <si>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</si>
  <si>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</si>
  <si>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</si>
  <si>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</si>
  <si>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</si>
  <si>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</si>
  <si>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</si>
  <si>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</si>
  <si>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</si>
  <si>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</si>
  <si>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</si>
  <si>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</si>
  <si>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</si>
  <si>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</si>
  <si>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</si>
  <si>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</si>
  <si>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</si>
  <si>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</si>
  <si>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</si>
  <si>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</si>
  <si>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</si>
  <si>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</si>
  <si>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</si>
  <si>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</si>
  <si>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</si>
  <si>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</si>
  <si>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</si>
  <si>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</si>
  <si>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</si>
  <si>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</si>
  <si>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</si>
  <si>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</si>
  <si>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</si>
  <si>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</si>
  <si>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</si>
  <si>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</si>
  <si>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</si>
  <si>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</si>
  <si>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</si>
  <si>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</si>
  <si>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</si>
  <si>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</si>
  <si>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</si>
  <si>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</si>
  <si>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</si>
  <si>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</si>
  <si>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</si>
  <si>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</si>
  <si>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</si>
  <si>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</si>
  <si>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</si>
  <si>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</si>
  <si>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</si>
  <si>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</si>
  <si>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</si>
  <si>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</si>
  <si>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</si>
  <si>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</si>
  <si>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</si>
  <si>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</si>
  <si>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</si>
  <si>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</si>
  <si>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</si>
  <si>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</si>
  <si>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</si>
  <si>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</si>
  <si>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</si>
  <si>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</si>
  <si>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</si>
  <si>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</si>
  <si>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</si>
  <si>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</si>
  <si>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</si>
  <si>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</si>
  <si>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</si>
  <si>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</si>
  <si>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</si>
  <si>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</si>
  <si>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</si>
  <si>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</si>
  <si>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</si>
  <si>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</si>
  <si>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</si>
  <si>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</si>
  <si>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</si>
  <si>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</si>
  <si>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</si>
  <si>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</si>
  <si>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</si>
  <si>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</si>
  <si>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</si>
  <si>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</si>
  <si>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</si>
  <si>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</si>
  <si>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</si>
  <si>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</si>
  <si>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</si>
  <si>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</si>
  <si>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</si>
  <si>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</si>
  <si>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</si>
  <si>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</si>
  <si>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</si>
  <si>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</si>
  <si>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</si>
  <si>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</si>
  <si>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</si>
  <si>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</si>
  <si>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</si>
  <si>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</si>
  <si>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</si>
  <si>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</si>
  <si>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</si>
  <si>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</si>
  <si>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</si>
  <si>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</si>
  <si>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</si>
  <si>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</si>
  <si>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</si>
  <si>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</si>
  <si>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</si>
  <si>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</si>
  <si>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</si>
  <si>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</si>
  <si>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</si>
  <si>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</si>
  <si>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</si>
  <si>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</si>
  <si>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</si>
  <si>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</si>
  <si>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</si>
  <si>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</si>
  <si>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</si>
  <si>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</si>
  <si>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</si>
  <si>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</si>
  <si>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</si>
  <si>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</si>
  <si>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</si>
  <si>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</si>
  <si>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</si>
  <si>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</si>
  <si>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</si>
  <si>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</si>
  <si>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</si>
  <si>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</si>
  <si>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</si>
  <si>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</si>
  <si>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</si>
  <si>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</si>
  <si>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</si>
  <si>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</si>
  <si>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</si>
  <si>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</si>
  <si>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</si>
  <si>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</si>
  <si>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</si>
  <si>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</si>
  <si>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</si>
  <si>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</si>
  <si>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</si>
  <si>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</si>
  <si>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</si>
  <si>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</si>
  <si>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</si>
  <si>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</si>
  <si>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</si>
  <si>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</si>
  <si>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</si>
  <si>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</si>
  <si>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</si>
  <si>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</si>
  <si>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</si>
  <si>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</si>
  <si>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</si>
  <si>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</si>
  <si>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</si>
  <si>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</si>
  <si>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</si>
  <si>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</si>
  <si>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</si>
  <si>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</si>
  <si>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</si>
  <si>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</si>
  <si>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</si>
  <si>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</si>
  <si>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</si>
  <si>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</si>
  <si>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</si>
  <si>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</si>
  <si>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</si>
  <si>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</si>
  <si>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</si>
  <si>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</si>
  <si>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</si>
  <si>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</si>
  <si>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</si>
  <si>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</si>
  <si>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</si>
  <si>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</si>
  <si>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</si>
  <si>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</si>
  <si>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</si>
  <si>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</si>
  <si>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</si>
  <si>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</si>
  <si>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</si>
  <si>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</si>
  <si>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</si>
  <si>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</si>
  <si>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</si>
  <si>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</si>
  <si>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</si>
  <si>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</si>
  <si>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</si>
  <si>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</si>
  <si>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</si>
  <si>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</si>
  <si>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</si>
  <si>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</si>
  <si>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</si>
  <si>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</si>
  <si>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</si>
  <si>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</si>
  <si>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</si>
  <si>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</si>
  <si>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</si>
  <si>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</si>
  <si>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</si>
  <si>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</si>
  <si>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</si>
  <si>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</si>
  <si>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</si>
  <si>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</si>
  <si>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</si>
  <si>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</si>
  <si>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</si>
  <si>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</si>
  <si>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</si>
  <si>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</si>
  <si>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</si>
  <si>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</si>
  <si>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</si>
  <si>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</si>
  <si>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</si>
  <si>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</si>
  <si>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</si>
  <si>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</si>
  <si>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</si>
  <si>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</si>
  <si>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</si>
  <si>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</si>
  <si>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</si>
  <si>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</si>
  <si>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</si>
  <si>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</si>
  <si>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</si>
  <si>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</si>
  <si>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</si>
  <si>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</si>
  <si>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</si>
  <si>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</si>
  <si>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</si>
  <si>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</si>
  <si>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</si>
  <si>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</si>
  <si>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</si>
  <si>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</si>
  <si>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</si>
  <si>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</si>
  <si>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</si>
  <si>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</si>
  <si>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</si>
  <si>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</si>
  <si>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</si>
  <si>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</si>
  <si>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</si>
  <si>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</si>
  <si>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</si>
  <si>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</si>
  <si>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</si>
  <si>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</si>
  <si>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</si>
  <si>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</si>
  <si>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</si>
  <si>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</si>
  <si>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</si>
  <si>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</si>
  <si>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</si>
  <si>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</si>
  <si>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</si>
  <si>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</si>
  <si>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</si>
  <si>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</si>
  <si>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</si>
  <si>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</si>
  <si>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</si>
  <si>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</si>
  <si>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</si>
  <si>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</si>
  <si>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</si>
  <si>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</si>
  <si>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</si>
  <si>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</si>
  <si>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</si>
  <si>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</si>
  <si>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</si>
  <si>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</si>
  <si>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</si>
  <si>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</si>
  <si>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</si>
  <si>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</si>
  <si>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</si>
  <si>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</si>
  <si>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</si>
  <si>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</si>
  <si>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</si>
  <si>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</si>
  <si>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</si>
  <si>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</si>
  <si>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</si>
  <si>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</si>
  <si>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</si>
  <si>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</si>
  <si>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</si>
  <si>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</si>
  <si>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</si>
  <si>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</si>
  <si>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</si>
  <si>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</si>
  <si>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</si>
  <si>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</si>
  <si>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</si>
  <si>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</si>
  <si>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</si>
  <si>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</si>
  <si>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</si>
  <si>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</si>
  <si>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</si>
  <si>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</si>
  <si>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</si>
  <si>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</si>
  <si>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</si>
  <si>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</si>
  <si>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</si>
  <si>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</si>
  <si>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</si>
  <si>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</si>
  <si>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</si>
  <si>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</si>
  <si>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</si>
  <si>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</si>
  <si>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</si>
  <si>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</si>
  <si>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</si>
  <si>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</si>
  <si>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</si>
  <si>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</si>
  <si>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</si>
  <si>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</si>
  <si>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</si>
  <si>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</si>
  <si>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</si>
  <si>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</si>
  <si>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</si>
  <si>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</si>
  <si>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</si>
  <si>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</si>
  <si>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</si>
  <si>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</si>
  <si>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</si>
  <si>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</si>
  <si>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</si>
  <si>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</si>
  <si>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</si>
  <si>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</si>
  <si>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</si>
  <si>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</si>
  <si>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</si>
  <si>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</si>
  <si>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</si>
  <si>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</si>
  <si>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</si>
  <si>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</si>
  <si>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</si>
  <si>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</si>
  <si>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</si>
  <si>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</si>
  <si>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</si>
  <si>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</si>
  <si>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</si>
  <si>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</si>
  <si>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</si>
  <si>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</si>
  <si>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</si>
  <si>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</si>
  <si>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</si>
  <si>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</si>
  <si>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</si>
  <si>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</si>
  <si>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</si>
  <si>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</si>
  <si>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</si>
  <si>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</si>
  <si>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</si>
  <si>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</si>
  <si>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</si>
  <si>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</si>
  <si>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</si>
  <si>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</si>
  <si>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</si>
  <si>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</si>
  <si>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</si>
  <si>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</si>
  <si>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</si>
  <si>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</si>
  <si>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</si>
  <si>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</si>
  <si>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</si>
  <si>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</si>
  <si>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</si>
  <si>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</si>
  <si>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</si>
  <si>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</si>
  <si>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</si>
  <si>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</si>
  <si>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</si>
  <si>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</si>
  <si>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</si>
  <si>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</si>
  <si>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</si>
  <si>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</si>
  <si>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</si>
  <si>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</si>
  <si>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</si>
  <si>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</si>
  <si>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</si>
  <si>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</si>
  <si>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</si>
  <si>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</si>
  <si>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</si>
  <si>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</si>
  <si>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</si>
  <si>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</si>
  <si>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</si>
  <si>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</si>
  <si>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</si>
  <si>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</si>
  <si>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</si>
  <si>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</si>
  <si>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</si>
  <si>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</si>
  <si>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</si>
  <si>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</si>
  <si>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</si>
  <si>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</si>
  <si>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</si>
  <si>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</si>
  <si>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</si>
  <si>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</si>
  <si>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</si>
  <si>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</si>
  <si>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</si>
  <si>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</si>
  <si>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</si>
  <si>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</si>
  <si>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</si>
  <si>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</si>
  <si>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</si>
  <si>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</si>
  <si>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</si>
  <si>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</si>
  <si>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</si>
  <si>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</si>
  <si>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</si>
  <si>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</si>
  <si>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</si>
  <si>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</si>
  <si>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</si>
  <si>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</si>
  <si>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</si>
  <si>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</si>
  <si>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</si>
  <si>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</si>
  <si>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</si>
  <si>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</si>
  <si>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</si>
  <si>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</si>
  <si>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</si>
  <si>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</si>
  <si>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</si>
  <si>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</si>
  <si>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</si>
  <si>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</si>
  <si>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</si>
  <si>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</si>
  <si>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</si>
  <si>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</si>
  <si>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</si>
  <si>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</si>
  <si>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</si>
  <si>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</si>
  <si>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</si>
  <si>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</si>
  <si>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</si>
  <si>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</si>
  <si>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</si>
  <si>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</si>
  <si>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</si>
  <si>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</si>
  <si>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</si>
  <si>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</si>
  <si>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</si>
  <si>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</si>
  <si>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</si>
  <si>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</si>
  <si>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</si>
  <si>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</si>
  <si>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</si>
  <si>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</si>
  <si>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</si>
  <si>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</si>
  <si>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</si>
  <si>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</si>
  <si>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</si>
  <si>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</si>
  <si>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</si>
  <si>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</si>
  <si>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</si>
  <si>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</si>
  <si>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</si>
  <si>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</si>
  <si>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</si>
  <si>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</si>
  <si>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</si>
  <si>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</si>
  <si>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</si>
  <si>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</si>
  <si>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</si>
  <si>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</si>
  <si>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</si>
  <si>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</si>
  <si>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</si>
  <si>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</si>
  <si>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</si>
  <si>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</si>
  <si>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</si>
  <si>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</si>
  <si>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</si>
  <si>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</si>
  <si>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</si>
  <si>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</si>
  <si>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</si>
  <si>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</si>
  <si>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</si>
  <si>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</si>
  <si>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</si>
  <si>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</si>
  <si>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</si>
  <si>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</si>
  <si>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</si>
  <si>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</si>
  <si>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</si>
  <si>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</si>
  <si>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</si>
  <si>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</si>
  <si>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</si>
  <si>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</si>
  <si>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</si>
  <si>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</si>
  <si>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</si>
  <si>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</si>
  <si>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</si>
  <si>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</si>
  <si>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</si>
  <si>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</si>
  <si>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</si>
  <si>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</si>
  <si>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</si>
  <si>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</si>
  <si>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</si>
  <si>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</si>
  <si>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</si>
  <si>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</si>
  <si>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</si>
  <si>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</si>
  <si>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</si>
  <si>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</si>
  <si>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</si>
  <si>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</si>
  <si>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</si>
  <si>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</si>
  <si>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</si>
  <si>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</si>
  <si>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</si>
  <si>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</si>
  <si>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</si>
  <si>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</si>
  <si>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</si>
  <si>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</si>
  <si>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</si>
  <si>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</si>
  <si>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</si>
  <si>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</si>
  <si>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</si>
  <si>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</si>
  <si>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</si>
  <si>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</si>
  <si>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</si>
  <si>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</si>
  <si>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</si>
  <si>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</si>
  <si>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</si>
  <si>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</si>
  <si>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</si>
  <si>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</si>
  <si>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</si>
  <si>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</si>
  <si>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</si>
  <si>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</si>
  <si>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</si>
  <si>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</si>
  <si>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</si>
  <si>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</si>
  <si>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</si>
  <si>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</si>
  <si>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</si>
  <si>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</si>
  <si>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</si>
  <si>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</si>
  <si>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</si>
  <si>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</si>
  <si>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</si>
  <si>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</si>
  <si>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</si>
  <si>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</si>
  <si>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</si>
  <si>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</si>
  <si>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</si>
  <si>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</si>
  <si>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</si>
  <si>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</si>
  <si>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</si>
  <si>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</si>
  <si>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</si>
  <si>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</si>
  <si>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</si>
  <si>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</si>
  <si>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</si>
  <si>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</si>
  <si>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</si>
  <si>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</si>
  <si>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</si>
  <si>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</si>
  <si>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</si>
  <si>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</si>
  <si>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</si>
  <si>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</si>
  <si>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</si>
  <si>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</si>
  <si>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</si>
  <si>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</si>
  <si>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</si>
  <si>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</si>
  <si>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</si>
  <si>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</si>
  <si>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</si>
  <si>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</si>
  <si>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</si>
  <si>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</si>
  <si>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</si>
  <si>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</si>
  <si>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</si>
  <si>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</si>
  <si>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</si>
  <si>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</si>
  <si>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</si>
  <si>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</si>
  <si>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</si>
  <si>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</si>
  <si>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</si>
  <si>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</si>
  <si>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</si>
  <si>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</si>
  <si>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</si>
  <si>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</si>
  <si>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</si>
  <si>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</si>
  <si>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</si>
  <si>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</si>
  <si>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</si>
  <si>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</si>
  <si>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</si>
  <si>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</si>
  <si>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</si>
  <si>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</si>
  <si>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</si>
  <si>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</si>
  <si>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</si>
  <si>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</si>
  <si>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</si>
  <si>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</si>
  <si>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</si>
  <si>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</si>
  <si>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</si>
  <si>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</si>
  <si>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</si>
  <si>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</si>
  <si>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</si>
  <si>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</si>
  <si>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</si>
  <si>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</si>
  <si>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</si>
  <si>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</si>
  <si>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</si>
  <si>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</si>
  <si>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</si>
  <si>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</si>
  <si>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</si>
  <si>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</si>
  <si>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</si>
  <si>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</si>
  <si>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</si>
  <si>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</si>
  <si>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</si>
  <si>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</si>
  <si>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</si>
  <si>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</si>
  <si>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</si>
  <si>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</si>
  <si>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</si>
  <si>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</si>
  <si>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</si>
  <si>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</si>
  <si>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</si>
  <si>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</si>
  <si>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</si>
  <si>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</si>
  <si>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</si>
  <si>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</si>
  <si>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</si>
  <si>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</si>
  <si>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</si>
  <si>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</si>
  <si>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</si>
  <si>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</si>
  <si>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</si>
  <si>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</si>
  <si>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</si>
  <si>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</si>
  <si>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</si>
  <si>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</si>
  <si>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</si>
  <si>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</si>
  <si>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</si>
  <si>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</si>
  <si>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</si>
  <si>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</si>
  <si>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</si>
  <si>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</si>
  <si>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</si>
  <si>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</si>
  <si>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</si>
  <si>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</si>
  <si>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</si>
  <si>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</si>
  <si>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</si>
  <si>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</si>
  <si>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</si>
  <si>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</si>
  <si>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</si>
  <si>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</si>
  <si>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</si>
  <si>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</si>
  <si>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</si>
  <si>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</si>
  <si>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</si>
  <si>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</si>
  <si>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</si>
  <si>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</si>
  <si>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</si>
  <si>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</si>
  <si>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</si>
  <si>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</si>
  <si>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</si>
  <si>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</si>
  <si>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</si>
  <si>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</si>
  <si>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</si>
  <si>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</si>
  <si>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</si>
  <si>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</si>
  <si>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</si>
  <si>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</si>
  <si>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</si>
  <si>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</si>
  <si>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</si>
  <si>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</si>
  <si>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</si>
  <si>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</si>
  <si>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</si>
  <si>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</si>
  <si>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</si>
  <si>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</si>
  <si>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</si>
  <si>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</si>
  <si>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</si>
  <si>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</si>
  <si>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</si>
  <si>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</si>
  <si>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</si>
  <si>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</si>
  <si>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</si>
  <si>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</si>
  <si>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</si>
  <si>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</si>
  <si>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</si>
  <si>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</si>
  <si>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</si>
  <si>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</si>
  <si>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</si>
  <si>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</si>
  <si>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</si>
  <si>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</si>
  <si>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</si>
  <si>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</si>
  <si>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</si>
  <si>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</si>
  <si>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</si>
  <si>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</si>
  <si>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</si>
  <si>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</si>
  <si>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</si>
  <si>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</si>
  <si>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</si>
  <si>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</si>
  <si>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</si>
  <si>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</si>
  <si>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</si>
  <si>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</si>
  <si>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</si>
  <si>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</si>
  <si>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</si>
  <si>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</si>
  <si>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</si>
  <si>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</si>
  <si>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</si>
  <si>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</si>
  <si>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</si>
  <si>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</si>
  <si>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</si>
  <si>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</si>
  <si>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</si>
  <si>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</si>
  <si>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</si>
  <si>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</si>
  <si>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</si>
  <si>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</si>
  <si>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</si>
  <si>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</si>
  <si>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</si>
  <si>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</si>
  <si>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</si>
  <si>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</si>
  <si>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</si>
  <si>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</si>
  <si>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</si>
  <si>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</si>
  <si>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</si>
  <si>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</si>
  <si>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</si>
  <si>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</si>
  <si>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</si>
  <si>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</si>
  <si>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</si>
  <si>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</si>
  <si>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</si>
  <si>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</si>
  <si>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</si>
  <si>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</si>
  <si>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</si>
  <si>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</si>
  <si>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</si>
  <si>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</si>
  <si>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</si>
  <si>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</si>
  <si>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</si>
  <si>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</si>
  <si>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</si>
  <si>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</si>
  <si>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</si>
  <si>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</si>
  <si>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</si>
  <si>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</si>
  <si>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</si>
  <si>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</si>
  <si>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</si>
  <si>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</si>
  <si>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</si>
  <si>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</si>
  <si>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</si>
  <si>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</si>
  <si>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</si>
  <si>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</si>
  <si>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</si>
  <si>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</si>
  <si>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</si>
  <si>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</si>
  <si>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</si>
  <si>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</si>
  <si>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</si>
  <si>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</si>
  <si>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</si>
  <si>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</si>
  <si>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</si>
  <si>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</si>
  <si>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</si>
  <si>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</si>
  <si>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</si>
  <si>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</si>
  <si>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</si>
  <si>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</si>
  <si>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</si>
  <si>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</si>
  <si>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</si>
  <si>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</si>
  <si>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</si>
  <si>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</si>
  <si>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</si>
  <si>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</si>
  <si>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</si>
  <si>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</si>
  <si>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</si>
  <si>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</si>
  <si>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</si>
  <si>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</si>
  <si>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</si>
  <si>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</si>
  <si>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</si>
  <si>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</si>
  <si>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</si>
  <si>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</si>
  <si>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</si>
  <si>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</si>
  <si>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</si>
  <si>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</si>
  <si>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</si>
  <si>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</si>
  <si>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</si>
  <si>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</si>
  <si>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</si>
  <si>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</si>
  <si>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</si>
  <si>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</si>
  <si>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</si>
  <si>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</si>
  <si>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</si>
  <si>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</si>
  <si>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</si>
  <si>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</si>
  <si>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</si>
  <si>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</si>
  <si>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</si>
  <si>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</si>
  <si>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</si>
  <si>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</si>
  <si>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</si>
  <si>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</si>
  <si>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</si>
  <si>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</si>
  <si>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</si>
  <si>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</si>
  <si>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</si>
  <si>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</si>
  <si>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</si>
  <si>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</si>
  <si>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</si>
  <si>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</si>
  <si>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</si>
  <si>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</si>
  <si>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</si>
  <si>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</si>
  <si>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</si>
  <si>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</si>
  <si>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</si>
  <si>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</si>
  <si>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</si>
  <si>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</si>
  <si>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</si>
  <si>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</si>
  <si>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</si>
  <si>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</si>
  <si>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</si>
  <si>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</si>
  <si>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</si>
  <si>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</si>
  <si>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</si>
  <si>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</si>
  <si>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</si>
  <si>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</si>
  <si>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</si>
  <si>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</si>
  <si>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</si>
  <si>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</si>
  <si>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</si>
  <si>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</si>
  <si>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</si>
  <si>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</si>
  <si>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</si>
  <si>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</si>
  <si>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</si>
  <si>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</si>
  <si>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</si>
  <si>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</si>
  <si>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</si>
  <si>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</si>
  <si>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</si>
  <si>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</si>
  <si>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</si>
  <si>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</si>
  <si>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</si>
  <si>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</si>
  <si>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</si>
  <si>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</si>
  <si>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</si>
  <si>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</si>
  <si>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</si>
  <si>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</si>
  <si>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</si>
  <si>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</si>
  <si>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</si>
  <si>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</si>
  <si>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</si>
  <si>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</si>
  <si>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</si>
  <si>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</si>
  <si>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</si>
  <si>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</si>
  <si>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</si>
  <si>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</si>
  <si>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</si>
  <si>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</si>
  <si>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</si>
  <si>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</si>
  <si>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</si>
  <si>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</si>
  <si>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</si>
  <si>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</si>
  <si>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</si>
  <si>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</si>
  <si>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</si>
  <si>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</si>
  <si>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</si>
  <si>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</si>
  <si>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</si>
  <si>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</si>
  <si>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</si>
  <si>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</si>
  <si>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</si>
  <si>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</si>
  <si>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</si>
  <si>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</si>
  <si>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</si>
  <si>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</si>
  <si>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</si>
  <si>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</si>
  <si>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</si>
  <si>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</si>
  <si>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</si>
  <si>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</si>
  <si>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</si>
  <si>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</si>
  <si>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</si>
  <si>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</si>
  <si>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</si>
  <si>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</si>
  <si>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</si>
  <si>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</si>
  <si>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</si>
  <si>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</si>
  <si>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</si>
  <si>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</si>
  <si>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</si>
  <si>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</si>
  <si>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</si>
  <si>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</si>
  <si>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</si>
  <si>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</si>
  <si>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</si>
  <si>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</si>
  <si>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</si>
  <si>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</si>
  <si>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</si>
  <si>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</si>
  <si>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</si>
  <si>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</si>
  <si>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</si>
  <si>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</si>
  <si>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</si>
  <si>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</si>
  <si>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</si>
  <si>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</si>
  <si>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</si>
  <si>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</si>
  <si>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</si>
  <si>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</si>
  <si>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</si>
  <si>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</si>
  <si>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</si>
  <si>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</si>
  <si>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</si>
  <si>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</si>
  <si>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</si>
  <si>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</si>
  <si>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</si>
  <si>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</si>
  <si>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</si>
  <si>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</si>
  <si>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</si>
  <si>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</si>
  <si>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</si>
  <si>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</si>
  <si>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</si>
  <si>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</si>
  <si>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</si>
  <si>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</si>
  <si>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</si>
  <si>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</si>
  <si>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</si>
  <si>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</si>
  <si>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</si>
  <si>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</si>
  <si>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</si>
  <si>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</si>
  <si>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</si>
  <si>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</si>
  <si>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</si>
  <si>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</si>
  <si>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</si>
  <si>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</si>
  <si>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</si>
  <si>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</si>
  <si>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</si>
  <si>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</si>
  <si>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</si>
  <si>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</si>
  <si>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</si>
  <si>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</si>
  <si>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</si>
  <si>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</si>
  <si>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</si>
  <si>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</si>
  <si>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</si>
  <si>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</si>
  <si>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</si>
  <si>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</si>
  <si>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</si>
  <si>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</si>
  <si>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</si>
  <si>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</si>
  <si>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</si>
  <si>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</si>
  <si>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</si>
  <si>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</si>
  <si>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</si>
  <si>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</si>
  <si>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</si>
  <si>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</si>
  <si>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</si>
  <si>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</si>
  <si>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</si>
  <si>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</si>
  <si>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</si>
  <si>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</si>
  <si>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</si>
  <si>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</si>
  <si>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</si>
  <si>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</si>
  <si>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</si>
  <si>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</si>
  <si>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</si>
  <si>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</si>
  <si>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</si>
  <si>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</si>
  <si>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</si>
  <si>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</si>
  <si>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</si>
  <si>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</si>
  <si>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</si>
  <si>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</si>
  <si>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</si>
  <si>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</si>
  <si>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</si>
  <si>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</si>
  <si>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</si>
  <si>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</si>
  <si>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</si>
  <si>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</si>
  <si>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</si>
  <si>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</si>
  <si>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</si>
  <si>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</si>
  <si>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</si>
  <si>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</si>
  <si>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</si>
  <si>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</si>
  <si>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</si>
  <si>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</si>
  <si>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</si>
  <si>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</si>
  <si>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</si>
  <si>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</si>
  <si>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</si>
  <si>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</si>
  <si>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</si>
  <si>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</si>
  <si>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</si>
  <si>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</si>
  <si>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</si>
  <si>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</si>
  <si>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</si>
  <si>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</si>
  <si>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</si>
  <si>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</si>
  <si>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</si>
  <si>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</si>
  <si>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</si>
  <si>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</si>
  <si>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</si>
  <si>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</si>
  <si>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</si>
  <si>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</si>
  <si>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</si>
  <si>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</si>
  <si>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</si>
  <si>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</si>
  <si>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</si>
  <si>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</si>
  <si>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</si>
  <si>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</si>
  <si>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</si>
  <si>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</si>
  <si>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</si>
  <si>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</si>
  <si>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</si>
  <si>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</si>
  <si>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</si>
  <si>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</si>
  <si>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</si>
  <si>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</si>
  <si>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</si>
  <si>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</si>
  <si>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</si>
  <si>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</si>
  <si>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</si>
  <si>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</si>
  <si>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</si>
  <si>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</si>
  <si>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</si>
  <si>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</si>
  <si>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</si>
  <si>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</si>
  <si>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</si>
  <si>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</si>
  <si>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</si>
  <si>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</si>
  <si>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</si>
  <si>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</si>
  <si>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</si>
  <si>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</si>
  <si>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</si>
  <si>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</si>
  <si>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</si>
  <si>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</si>
  <si>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</si>
  <si>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</si>
  <si>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</si>
  <si>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</si>
  <si>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</si>
  <si>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</si>
  <si>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</si>
  <si>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</si>
  <si>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</si>
  <si>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</si>
  <si>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</si>
  <si>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</si>
  <si>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</si>
  <si>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</si>
  <si>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</si>
  <si>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</si>
  <si>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</si>
  <si>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</si>
  <si>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</si>
  <si>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</si>
  <si>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</si>
  <si>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</si>
  <si>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</si>
  <si>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</si>
  <si>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</si>
  <si>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</si>
  <si>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</si>
  <si>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</si>
  <si>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</si>
  <si>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</si>
  <si>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</si>
  <si>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</si>
  <si>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</si>
  <si>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</si>
  <si>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</si>
  <si>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</si>
  <si>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</si>
  <si>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</si>
  <si>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</si>
  <si>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</si>
  <si>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</si>
  <si>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</si>
  <si>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</si>
  <si>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</si>
  <si>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</si>
  <si>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</si>
  <si>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</si>
  <si>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</si>
  <si>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</si>
  <si>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</si>
  <si>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</si>
  <si>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</si>
  <si>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</si>
  <si>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</si>
  <si>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</si>
  <si>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</si>
  <si>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</si>
  <si>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</si>
  <si>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</si>
  <si>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</si>
  <si>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</si>
  <si>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</si>
  <si>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</si>
  <si>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</si>
  <si>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</si>
  <si>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</si>
  <si>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</si>
  <si>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</si>
  <si>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</si>
  <si>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</si>
  <si>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</si>
  <si>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</si>
  <si>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</si>
  <si>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</si>
  <si>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</si>
  <si>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</si>
  <si>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</si>
  <si>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</si>
  <si>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</si>
  <si>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</si>
  <si>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</si>
  <si>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</si>
  <si>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</si>
  <si>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</si>
  <si>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</si>
  <si>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</si>
  <si>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</si>
  <si>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</si>
  <si>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</si>
  <si>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</si>
  <si>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</si>
  <si>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</si>
  <si>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</si>
  <si>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</si>
  <si>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</si>
  <si>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</si>
  <si>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</si>
  <si>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</si>
  <si>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</si>
  <si>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</si>
  <si>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</si>
  <si>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</si>
  <si>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</si>
  <si>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</si>
  <si>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</si>
  <si>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</si>
  <si>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</si>
  <si>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</si>
  <si>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</si>
  <si>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</si>
  <si>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</si>
  <si>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</si>
  <si>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</si>
  <si>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</si>
  <si>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</si>
  <si>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</si>
  <si>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</si>
  <si>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</si>
  <si>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</si>
  <si>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</si>
  <si>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</si>
  <si>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</si>
  <si>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</si>
  <si>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</si>
  <si>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</si>
  <si>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</si>
  <si>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</si>
  <si>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</si>
  <si>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</si>
  <si>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</si>
  <si>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</si>
  <si>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</si>
  <si>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</si>
  <si>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</si>
  <si>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</si>
  <si>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</si>
  <si>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</si>
  <si>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</si>
  <si>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</si>
  <si>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</si>
  <si>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</si>
  <si>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</si>
  <si>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</si>
  <si>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</si>
  <si>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</si>
  <si>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</si>
  <si>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</si>
  <si>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</si>
  <si>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</si>
  <si>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</si>
  <si>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</si>
  <si>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</si>
  <si>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</si>
  <si>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</si>
  <si>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</si>
  <si>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</si>
  <si>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</si>
  <si>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</si>
  <si>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</si>
  <si>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</si>
  <si>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</si>
  <si>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</si>
  <si>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</si>
  <si>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</si>
  <si>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</si>
  <si>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</si>
  <si>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</si>
  <si>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</si>
  <si>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</si>
  <si>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</si>
  <si>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</si>
  <si>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</si>
  <si>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</si>
  <si>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</si>
  <si>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</si>
  <si>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</si>
  <si>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</si>
  <si>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</si>
  <si>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</si>
  <si>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</si>
  <si>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</si>
  <si>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</si>
  <si>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</si>
  <si>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</si>
  <si>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</si>
  <si>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</si>
  <si>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</si>
  <si>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</si>
  <si>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</si>
  <si>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</si>
  <si>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</si>
  <si>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</si>
  <si>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</si>
  <si>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</si>
  <si>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</si>
  <si>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</si>
  <si>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</si>
  <si>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</si>
  <si>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</si>
  <si>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</si>
  <si>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</si>
  <si>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</si>
  <si>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</si>
  <si>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</si>
  <si>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</si>
  <si>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</si>
  <si>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</si>
  <si>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</si>
  <si>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</si>
  <si>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</si>
  <si>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</si>
  <si>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</si>
  <si>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</si>
  <si>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</si>
  <si>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</si>
  <si>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</si>
  <si>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</si>
  <si>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</si>
  <si>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</si>
  <si>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</si>
  <si>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</si>
  <si>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</si>
  <si>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</si>
  <si>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</si>
  <si>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</si>
  <si>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</si>
  <si>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</si>
  <si>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</si>
  <si>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</si>
  <si>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</si>
  <si>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</si>
  <si>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</si>
  <si>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</si>
  <si>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</si>
  <si>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</si>
  <si>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</si>
  <si>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</si>
  <si>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</si>
  <si>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</si>
  <si>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</si>
  <si>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</si>
  <si>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</si>
  <si>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</si>
  <si>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</si>
  <si>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</si>
  <si>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</si>
  <si>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</si>
  <si>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</si>
  <si>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</si>
  <si>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</si>
  <si>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</si>
  <si>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</si>
  <si>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</si>
  <si>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</si>
  <si>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</si>
  <si>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</si>
  <si>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</si>
  <si>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</si>
  <si>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</si>
  <si>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</si>
  <si>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</si>
  <si>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</si>
  <si>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</si>
  <si>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</si>
  <si>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</si>
  <si>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</si>
  <si>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</si>
  <si>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</si>
  <si>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</si>
  <si>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</si>
  <si>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</si>
  <si>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</si>
  <si>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</si>
  <si>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</si>
  <si>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</si>
  <si>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</si>
  <si>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</si>
  <si>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</si>
  <si>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</si>
  <si>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</si>
  <si>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</si>
  <si>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</si>
  <si>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</si>
  <si>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</si>
  <si>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</si>
  <si>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</si>
  <si>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</si>
  <si>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</si>
  <si>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</si>
  <si>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</si>
  <si>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</si>
  <si>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</si>
  <si>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</si>
  <si>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</si>
  <si>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</si>
  <si>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</si>
  <si>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</si>
  <si>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</si>
  <si>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</si>
  <si>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</si>
  <si>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</si>
  <si>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</si>
  <si>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</si>
  <si>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</si>
  <si>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</si>
  <si>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</si>
  <si>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</si>
  <si>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</si>
  <si>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</si>
  <si>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</si>
  <si>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</si>
  <si>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</si>
  <si>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</si>
  <si>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</si>
  <si>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</si>
  <si>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</si>
  <si>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</si>
  <si>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</si>
  <si>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</si>
  <si>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</si>
  <si>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</si>
  <si>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</si>
  <si>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</si>
  <si>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</si>
  <si>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</si>
  <si>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</si>
  <si>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</si>
  <si>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</si>
  <si>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</si>
  <si>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</si>
  <si>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</si>
  <si>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</si>
  <si>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</si>
  <si>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</si>
  <si>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</si>
  <si>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</si>
  <si>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</si>
  <si>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</si>
  <si>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</si>
  <si>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</si>
  <si>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</si>
  <si>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</si>
  <si>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</si>
  <si>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</si>
  <si>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</si>
  <si>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</si>
  <si>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</si>
  <si>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</si>
  <si>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</si>
  <si>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</si>
  <si>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</si>
  <si>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</si>
  <si>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</si>
  <si>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</si>
  <si>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</si>
  <si>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</si>
  <si>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</si>
  <si>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</si>
  <si>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</si>
  <si>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</si>
  <si>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</si>
  <si>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</si>
  <si>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</si>
  <si>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</si>
  <si>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</si>
  <si>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</si>
  <si>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</si>
  <si>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</si>
  <si>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</si>
  <si>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</si>
  <si>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</si>
  <si>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</si>
  <si>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</si>
  <si>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</si>
  <si>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</si>
  <si>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</si>
  <si>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</si>
  <si>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</si>
  <si>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</si>
  <si>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</si>
  <si>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</si>
  <si>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</si>
  <si>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</si>
  <si>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</si>
  <si>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</si>
  <si>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</si>
  <si>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</si>
  <si>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</si>
  <si>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</si>
  <si>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</si>
  <si>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</si>
  <si>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</si>
  <si>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</si>
  <si>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</si>
  <si>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</si>
  <si>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</si>
  <si>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</si>
  <si>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</si>
  <si>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</si>
  <si>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</si>
  <si>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</si>
  <si>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</si>
  <si>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</si>
  <si>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</si>
  <si>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</si>
  <si>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</si>
  <si>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</si>
  <si>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</si>
  <si>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</si>
  <si>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</si>
  <si>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</si>
  <si>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</si>
  <si>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</si>
  <si>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</si>
  <si>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</si>
  <si>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</si>
  <si>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</si>
  <si>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</si>
  <si>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</si>
  <si>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</si>
  <si>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</si>
  <si>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</si>
  <si>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</si>
  <si>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</si>
  <si>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</si>
  <si>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</si>
  <si>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</si>
  <si>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</si>
  <si>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</si>
  <si>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</si>
  <si>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</si>
  <si>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</si>
  <si>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</si>
  <si>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</si>
  <si>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</si>
  <si>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</si>
  <si>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</si>
  <si>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</si>
  <si>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</si>
  <si>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</si>
  <si>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</si>
  <si>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</si>
  <si>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</si>
  <si>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</si>
  <si>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</si>
  <si>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</si>
  <si>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</si>
  <si>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</si>
  <si>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</si>
  <si>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</si>
  <si>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</si>
  <si>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</si>
  <si>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</si>
  <si>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</si>
  <si>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</si>
  <si>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</si>
  <si>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</si>
  <si>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</si>
  <si>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</si>
  <si>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</si>
  <si>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</si>
  <si>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</si>
  <si>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</si>
  <si>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</si>
  <si>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</si>
  <si>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</si>
  <si>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</si>
  <si>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</si>
  <si>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</si>
  <si>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</si>
  <si>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</si>
  <si>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</si>
  <si>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</si>
  <si>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</si>
  <si>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</si>
  <si>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</si>
  <si>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</si>
  <si>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</si>
  <si>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</si>
  <si>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</si>
  <si>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</si>
  <si>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</si>
  <si>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</si>
  <si>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</si>
  <si>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</si>
  <si>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</si>
  <si>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</si>
  <si>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</si>
  <si>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</si>
  <si>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</si>
  <si>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</si>
  <si>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</si>
  <si>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</si>
  <si>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</si>
  <si>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</si>
  <si>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</si>
  <si>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</si>
  <si>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</si>
  <si>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</si>
  <si>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</si>
  <si>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</si>
  <si>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</si>
  <si>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</si>
  <si>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</si>
  <si>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</si>
  <si>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</si>
  <si>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</si>
  <si>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</si>
  <si>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</si>
  <si>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</si>
  <si>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</si>
  <si>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</si>
  <si>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</si>
  <si>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</si>
  <si>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</si>
  <si>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</si>
  <si>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</si>
  <si>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</si>
  <si>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</si>
  <si>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</si>
  <si>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</si>
  <si>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</si>
  <si>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</si>
  <si>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</si>
  <si>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</si>
  <si>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</si>
  <si>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</si>
  <si>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</si>
  <si>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</si>
  <si>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</si>
  <si>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</si>
  <si>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</si>
  <si>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</si>
  <si>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</si>
  <si>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</si>
  <si>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</si>
  <si>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</si>
  <si>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</si>
  <si>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</si>
  <si>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</si>
  <si>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</si>
  <si>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</si>
  <si>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</si>
  <si>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</si>
  <si>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</si>
  <si>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</si>
  <si>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</si>
  <si>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</si>
  <si>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</si>
  <si>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</si>
  <si>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</si>
  <si>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</si>
  <si>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</si>
  <si>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</si>
  <si>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</si>
  <si>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</si>
  <si>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</si>
  <si>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</si>
  <si>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</si>
  <si>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</si>
  <si>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</si>
  <si>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</si>
  <si>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</si>
  <si>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</si>
  <si>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</si>
  <si>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</si>
  <si>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</si>
  <si>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</si>
  <si>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</si>
  <si>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</si>
  <si>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</si>
  <si>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</si>
  <si>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</si>
  <si>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</si>
  <si>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</si>
  <si>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</si>
  <si>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</si>
  <si>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</si>
  <si>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</si>
  <si>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</si>
  <si>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</si>
  <si>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</si>
  <si>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</si>
  <si>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</si>
  <si>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</si>
  <si>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</si>
  <si>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</si>
  <si>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</si>
  <si>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</si>
  <si>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</si>
  <si>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</si>
  <si>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</si>
  <si>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</si>
  <si>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</si>
  <si>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</si>
  <si>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</si>
  <si>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</si>
  <si>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</si>
  <si>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</si>
  <si>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</si>
  <si>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</si>
  <si>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</si>
  <si>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</si>
  <si>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</si>
  <si>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</si>
  <si>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</si>
  <si>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</si>
  <si>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</si>
  <si>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</si>
  <si>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</si>
  <si>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</si>
  <si>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</si>
  <si>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</si>
  <si>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</si>
  <si>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</si>
  <si>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</si>
  <si>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</si>
  <si>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</si>
  <si>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</si>
  <si>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</si>
  <si>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</si>
  <si>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</si>
  <si>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</si>
  <si>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</si>
  <si>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</si>
  <si>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</si>
  <si>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</si>
  <si>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</si>
  <si>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</si>
  <si>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</si>
  <si>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</si>
  <si>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</si>
  <si>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</si>
  <si>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</si>
  <si>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</si>
  <si>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</si>
  <si>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</si>
  <si>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</si>
  <si>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</si>
  <si>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</si>
  <si>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</si>
  <si>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</si>
  <si>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</si>
  <si>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</si>
  <si>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</si>
  <si>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</si>
  <si>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</si>
  <si>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</si>
  <si>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</si>
  <si>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</si>
  <si>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</si>
  <si>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</si>
  <si>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</si>
  <si>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</si>
  <si>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</si>
  <si>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</si>
  <si>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</si>
  <si>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</si>
  <si>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</si>
  <si>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</si>
  <si>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</si>
  <si>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</si>
  <si>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</si>
  <si>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</si>
  <si>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</si>
  <si>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</si>
  <si>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</si>
  <si>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</si>
  <si>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</si>
  <si>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</si>
  <si>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</si>
  <si>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</si>
  <si>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</si>
  <si>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</si>
  <si>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</si>
  <si>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</si>
  <si>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</si>
  <si>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</si>
  <si>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</si>
  <si>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</si>
  <si>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</si>
  <si>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</si>
  <si>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</si>
  <si>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</si>
  <si>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</si>
  <si>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</si>
  <si>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</si>
  <si>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</si>
  <si>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</si>
  <si>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</si>
  <si>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</si>
  <si>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</si>
  <si>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</si>
  <si>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</si>
  <si>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</si>
  <si>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</si>
  <si>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</si>
  <si>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</si>
  <si>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</si>
  <si>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</si>
  <si>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</si>
  <si>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</si>
  <si>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</si>
  <si>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</si>
  <si>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</si>
  <si>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</si>
  <si>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</si>
  <si>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</si>
  <si>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</si>
  <si>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</si>
  <si>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</si>
  <si>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</si>
  <si>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</si>
  <si>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</si>
  <si>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</si>
  <si>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</si>
  <si>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</si>
  <si>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</si>
  <si>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</si>
  <si>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</si>
  <si>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</si>
  <si>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</si>
  <si>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</si>
  <si>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</si>
  <si>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</si>
  <si>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</si>
  <si>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</si>
  <si>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</si>
  <si>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</si>
  <si>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</si>
  <si>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</si>
  <si>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</si>
  <si>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</si>
  <si>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</si>
  <si>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</si>
  <si>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</si>
  <si>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</si>
  <si>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</si>
  <si>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</si>
  <si>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</si>
  <si>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</si>
  <si>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</si>
  <si>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</si>
  <si>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</si>
  <si>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</si>
  <si>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</si>
  <si>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</si>
  <si>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</si>
  <si>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</si>
  <si>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</si>
  <si>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</si>
  <si>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</si>
  <si>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</si>
  <si>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</si>
  <si>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</si>
  <si>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</si>
  <si>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</si>
  <si>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</si>
  <si>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</si>
  <si>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</si>
  <si>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</si>
  <si>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</si>
  <si>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</si>
  <si>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</si>
  <si>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</si>
  <si>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</si>
  <si>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</si>
  <si>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</si>
  <si>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</si>
  <si>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</si>
  <si>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</si>
  <si>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</si>
  <si>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</si>
  <si>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</si>
  <si>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</si>
  <si>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</si>
  <si>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</si>
  <si>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</si>
  <si>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</si>
  <si>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</si>
  <si>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</si>
  <si>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</si>
  <si>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</si>
  <si>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</si>
  <si>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</si>
  <si>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</si>
  <si>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</si>
  <si>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</si>
  <si>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</si>
  <si>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</si>
  <si>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</si>
  <si>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</si>
  <si>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</si>
  <si>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</si>
  <si>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</si>
  <si>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</si>
  <si>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</si>
  <si>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</si>
  <si>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</si>
  <si>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</si>
  <si>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</si>
  <si>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</si>
  <si>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</si>
  <si>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</si>
  <si>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</si>
  <si>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</si>
  <si>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</si>
  <si>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</si>
  <si>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</si>
  <si>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</si>
  <si>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</si>
  <si>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</si>
  <si>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</si>
  <si>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</si>
  <si>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</si>
  <si>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</si>
  <si>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</si>
  <si>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</si>
  <si>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</si>
  <si>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</si>
  <si>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</si>
  <si>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</si>
  <si>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</si>
  <si>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</si>
  <si>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</si>
  <si>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</si>
  <si>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</si>
  <si>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</si>
  <si>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</si>
  <si>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</si>
  <si>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</si>
  <si>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</si>
  <si>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</si>
  <si>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</si>
  <si>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</si>
  <si>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</si>
  <si>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</si>
  <si>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</si>
  <si>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</si>
  <si>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</si>
  <si>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</si>
  <si>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</si>
  <si>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</si>
  <si>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</si>
  <si>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</si>
  <si>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</si>
  <si>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</si>
  <si>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</si>
  <si>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</si>
  <si>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</si>
  <si>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</si>
  <si>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</si>
  <si>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</si>
  <si>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</si>
  <si>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</si>
  <si>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</si>
  <si>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</si>
  <si>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</si>
  <si>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</si>
  <si>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</si>
  <si>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</si>
  <si>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</si>
  <si>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</si>
  <si>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</si>
  <si>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</si>
  <si>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</si>
  <si>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</si>
  <si>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</si>
  <si>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</si>
  <si>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</si>
  <si>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</si>
  <si>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</si>
  <si>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</si>
  <si>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</si>
  <si>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</si>
  <si>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</si>
  <si>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</si>
  <si>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</si>
  <si>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</si>
  <si>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</si>
  <si>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</si>
  <si>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</si>
  <si>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</si>
  <si>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</si>
  <si>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</si>
  <si>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</si>
  <si>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</si>
  <si>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</si>
  <si>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</si>
  <si>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</si>
  <si>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</si>
  <si>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</si>
  <si>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</si>
  <si>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</si>
  <si>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</si>
  <si>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</si>
  <si>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</si>
  <si>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</si>
  <si>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</si>
  <si>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</si>
  <si>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</si>
  <si>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</si>
  <si>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</si>
  <si>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</si>
  <si>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</si>
  <si>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</si>
  <si>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</si>
  <si>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</si>
  <si>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</si>
  <si>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</si>
  <si>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</si>
  <si>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</si>
  <si>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</si>
  <si>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</si>
  <si>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</si>
  <si>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</si>
  <si>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</si>
  <si>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</si>
  <si>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</si>
  <si>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</si>
  <si>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</si>
  <si>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</si>
  <si>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</si>
  <si>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</si>
  <si>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</si>
  <si>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</si>
  <si>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</si>
  <si>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</si>
  <si>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</si>
  <si>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</si>
  <si>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</si>
  <si>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</si>
  <si>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</si>
  <si>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</si>
  <si>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</si>
  <si>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</si>
  <si>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</si>
  <si>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</si>
  <si>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</si>
  <si>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</si>
  <si>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</si>
  <si>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</si>
  <si>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</si>
  <si>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</si>
  <si>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</si>
  <si>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</si>
  <si>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</si>
  <si>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</si>
  <si>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</si>
  <si>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</si>
  <si>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</si>
  <si>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</si>
  <si>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</si>
  <si>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</si>
  <si>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</si>
  <si>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</si>
  <si>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</si>
  <si>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</si>
  <si>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</si>
  <si>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</si>
  <si>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</si>
  <si>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</si>
  <si>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</si>
  <si>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</si>
  <si>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</si>
  <si>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</si>
  <si>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</si>
  <si>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</si>
  <si>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</si>
  <si>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</si>
  <si>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</si>
  <si>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</si>
  <si>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</si>
  <si>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</si>
  <si>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</si>
  <si>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</si>
  <si>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</si>
  <si>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</si>
  <si>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</si>
  <si>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</si>
  <si>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</si>
  <si>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</si>
  <si>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</si>
  <si>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</si>
  <si>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</si>
  <si>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</si>
  <si>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</si>
  <si>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</si>
  <si>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</si>
  <si>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</si>
  <si>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</si>
  <si>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</si>
  <si>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</si>
  <si>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</si>
  <si>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</si>
  <si>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</si>
  <si>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</si>
  <si>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</si>
  <si>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</si>
  <si>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</si>
  <si>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</si>
  <si>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</si>
  <si>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</si>
  <si>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</si>
  <si>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</si>
  <si>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</si>
  <si>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</si>
  <si>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</si>
  <si>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</si>
  <si>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</si>
  <si>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</si>
  <si>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</si>
  <si>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</si>
  <si>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</si>
  <si>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</si>
  <si>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</si>
  <si>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</si>
  <si>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</si>
  <si>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</si>
  <si>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</si>
  <si>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</si>
  <si>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</si>
  <si>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</si>
  <si>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</si>
  <si>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</si>
  <si>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</si>
  <si>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</si>
  <si>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</si>
  <si>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</si>
  <si>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</si>
  <si>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</si>
  <si>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</si>
  <si>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</si>
  <si>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</si>
  <si>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</si>
  <si>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</si>
  <si>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</si>
  <si>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</si>
  <si>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</si>
  <si>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</si>
  <si>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</si>
  <si>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</si>
  <si>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</si>
  <si>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</si>
  <si>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</si>
  <si>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</si>
  <si>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</si>
  <si>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</si>
  <si>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</si>
  <si>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</si>
  <si>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</si>
  <si>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</si>
  <si>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</si>
  <si>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</si>
  <si>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</si>
  <si>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</si>
  <si>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</si>
  <si>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</si>
  <si>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</si>
  <si>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</si>
  <si>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</si>
  <si>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</si>
  <si>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</si>
  <si>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</si>
  <si>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</si>
  <si>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</si>
  <si>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</si>
  <si>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</si>
  <si>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</si>
  <si>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</si>
  <si>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</si>
  <si>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</si>
  <si>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</si>
  <si>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</si>
  <si>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</si>
  <si>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</si>
  <si>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</si>
  <si>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</si>
  <si>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</si>
  <si>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</si>
  <si>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</si>
  <si>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</si>
  <si>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</si>
  <si>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</si>
  <si>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</si>
  <si>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</si>
  <si>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</si>
  <si>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</si>
  <si>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</si>
  <si>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</si>
  <si>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</si>
  <si>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</si>
  <si>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</si>
  <si>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</si>
  <si>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</si>
  <si>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</si>
  <si>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</si>
  <si>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</si>
  <si>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</si>
  <si>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</si>
  <si>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</si>
  <si>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</si>
  <si>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</si>
  <si>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</si>
  <si>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</si>
  <si>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</si>
  <si>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</si>
  <si>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</si>
  <si>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</si>
  <si>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</si>
  <si>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</si>
  <si>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</si>
  <si>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</si>
  <si>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</si>
  <si>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</si>
  <si>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</si>
  <si>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</si>
  <si>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</si>
  <si>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</si>
  <si>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</si>
  <si>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</si>
  <si>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</si>
  <si>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</si>
  <si>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</si>
  <si>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</si>
  <si>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</si>
  <si>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</si>
  <si>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</si>
  <si>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</si>
  <si>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</si>
  <si>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</si>
  <si>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</si>
  <si>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</si>
  <si>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</si>
  <si>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</si>
  <si>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</si>
  <si>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</si>
  <si>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</si>
  <si>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</si>
  <si>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</si>
  <si>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</si>
  <si>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</si>
  <si>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</si>
  <si>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</si>
  <si>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</si>
  <si>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</si>
  <si>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</si>
  <si>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</si>
  <si>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</si>
  <si>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</si>
  <si>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</si>
  <si>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</si>
  <si>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</si>
  <si>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</si>
  <si>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</si>
  <si>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</si>
  <si>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</si>
  <si>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</si>
  <si>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</si>
  <si>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</si>
  <si>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</si>
  <si>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</si>
  <si>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</si>
  <si>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</si>
  <si>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</si>
  <si>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</si>
  <si>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</si>
  <si>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</si>
  <si>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</si>
  <si>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</si>
  <si>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</si>
  <si>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</si>
  <si>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</si>
  <si>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</si>
  <si>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</si>
  <si>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</si>
  <si>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</si>
  <si>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</si>
  <si>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</si>
  <si>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</si>
  <si>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</si>
  <si>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</si>
  <si>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</si>
  <si>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</si>
  <si>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</si>
  <si>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</si>
  <si>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</si>
  <si>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</si>
  <si>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</si>
  <si>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</si>
  <si>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</si>
  <si>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</si>
  <si>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</si>
  <si>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</si>
  <si>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</si>
  <si>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</si>
  <si>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</si>
  <si>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</si>
  <si>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</si>
  <si>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</si>
  <si>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</si>
  <si>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</si>
  <si>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</si>
  <si>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</si>
  <si>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</si>
  <si>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</si>
  <si>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</si>
  <si>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</si>
  <si>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</si>
  <si>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</si>
  <si>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</si>
  <si>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</si>
  <si>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</si>
  <si>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</si>
  <si>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</si>
  <si>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</si>
  <si>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</si>
  <si>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</si>
  <si>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</si>
  <si>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</si>
  <si>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</si>
  <si>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</si>
  <si>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</si>
  <si>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</si>
  <si>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</si>
  <si>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</si>
  <si>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</si>
  <si>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</si>
  <si>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</si>
  <si>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</si>
  <si>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</si>
  <si>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</si>
  <si>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</si>
  <si>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</si>
  <si>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</si>
  <si>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</si>
  <si>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</si>
  <si>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</si>
  <si>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</si>
  <si>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</si>
  <si>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</si>
  <si>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</si>
  <si>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</si>
  <si>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</si>
  <si>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</si>
  <si>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</si>
  <si>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</si>
  <si>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</si>
  <si>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</si>
  <si>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</si>
  <si>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</si>
  <si>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</si>
  <si>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</si>
  <si>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</si>
  <si>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</si>
  <si>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</si>
  <si>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</si>
  <si>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</si>
  <si>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</si>
  <si>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</si>
  <si>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</si>
  <si>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</si>
  <si>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</si>
  <si>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</si>
  <si>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</si>
  <si>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</si>
  <si>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</si>
  <si>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</si>
  <si>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</si>
  <si>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</si>
  <si>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</si>
  <si>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</si>
  <si>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</si>
  <si>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</si>
  <si>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</si>
  <si>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</si>
  <si>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</si>
  <si>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</si>
  <si>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</si>
  <si>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</si>
  <si>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</si>
  <si>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</si>
  <si>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</si>
  <si>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</si>
  <si>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</si>
  <si>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</si>
  <si>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</si>
  <si>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</si>
  <si>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</si>
  <si>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</si>
  <si>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</si>
  <si>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</si>
  <si>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</si>
  <si>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</si>
  <si>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</si>
  <si>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</si>
  <si>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</si>
  <si>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</si>
  <si>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</si>
  <si>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</si>
  <si>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</si>
  <si>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</si>
  <si>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</si>
  <si>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</si>
  <si>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</si>
  <si>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</si>
  <si>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</si>
  <si>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</si>
  <si>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</si>
  <si>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</si>
  <si>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</si>
  <si>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</si>
  <si>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</si>
  <si>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</si>
  <si>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</si>
  <si>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</si>
  <si>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</si>
  <si>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</si>
  <si>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</si>
  <si>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</si>
  <si>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</si>
  <si>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</si>
  <si>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</si>
  <si>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</si>
  <si>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</si>
  <si>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</si>
  <si>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</si>
  <si>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</si>
  <si>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</si>
  <si>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</si>
  <si>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</si>
  <si>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</si>
  <si>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</si>
  <si>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</si>
  <si>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</si>
  <si>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</si>
  <si>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</si>
  <si>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</si>
  <si>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</si>
  <si>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</si>
  <si>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</si>
  <si>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</si>
  <si>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</si>
  <si>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</si>
  <si>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</si>
  <si>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</si>
  <si>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</si>
  <si>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</si>
  <si>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</si>
  <si>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</si>
  <si>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</si>
  <si>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</si>
  <si>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</si>
  <si>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</si>
  <si>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</si>
  <si>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</si>
  <si>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</si>
  <si>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</si>
  <si>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</si>
  <si>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</si>
  <si>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</si>
  <si>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</si>
  <si>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</si>
  <si>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</si>
  <si>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</si>
  <si>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</si>
  <si>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</si>
  <si>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</si>
  <si>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</si>
  <si>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</si>
  <si>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</si>
  <si>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</si>
  <si>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</si>
  <si>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</si>
  <si>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</si>
  <si>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</si>
  <si>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</si>
  <si>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</si>
  <si>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</si>
  <si>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</si>
  <si>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</si>
  <si>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</si>
  <si>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</si>
  <si>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</si>
  <si>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</si>
  <si>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</si>
  <si>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</si>
  <si>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</si>
  <si>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</si>
  <si>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</si>
  <si>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</si>
  <si>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</si>
  <si>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</si>
  <si>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</si>
  <si>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</si>
  <si>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</si>
  <si>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</si>
  <si>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</si>
  <si>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</si>
  <si>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</si>
  <si>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</si>
  <si>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</si>
  <si>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</si>
  <si>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</si>
  <si>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</si>
  <si>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</si>
  <si>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</si>
  <si>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</si>
  <si>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</si>
  <si>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</si>
  <si>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</si>
  <si>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</si>
  <si>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</si>
  <si>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</si>
  <si>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</si>
  <si>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</si>
  <si>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</si>
  <si>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</si>
  <si>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</si>
  <si>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</si>
  <si>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</si>
  <si>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</si>
  <si>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</si>
  <si>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</si>
  <si>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</si>
  <si>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</si>
  <si>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</si>
  <si>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</si>
  <si>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</si>
  <si>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</si>
  <si>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</si>
  <si>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</si>
  <si>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</si>
  <si>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</si>
  <si>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</si>
  <si>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</si>
  <si>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</si>
  <si>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</si>
  <si>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</si>
  <si>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</si>
  <si>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</si>
  <si>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</si>
  <si>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</si>
  <si>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</si>
  <si>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</si>
  <si>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</si>
  <si>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</si>
  <si>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</si>
  <si>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</si>
  <si>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</si>
  <si>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</si>
  <si>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</si>
  <si>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</si>
  <si>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</si>
  <si>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</si>
  <si>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</si>
  <si>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</si>
  <si>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</si>
  <si>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</si>
  <si>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</si>
  <si>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</si>
  <si>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</si>
  <si>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</si>
  <si>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</si>
  <si>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</si>
  <si>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</si>
  <si>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</si>
  <si>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</si>
  <si>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</si>
  <si>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</si>
  <si>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</si>
  <si>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</si>
  <si>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</si>
  <si>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</si>
  <si>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</si>
  <si>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</si>
  <si>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</si>
  <si>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</si>
  <si>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</si>
  <si>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</si>
  <si>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</si>
  <si>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</si>
  <si>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</si>
  <si>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</si>
  <si>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</si>
  <si>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</si>
  <si>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</si>
  <si>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</si>
  <si>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</si>
  <si>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</si>
  <si>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</si>
  <si>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</si>
  <si>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</si>
  <si>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</si>
  <si>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</si>
  <si>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</si>
  <si>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</si>
  <si>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</si>
  <si>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</si>
  <si>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</si>
  <si>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</si>
  <si>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</si>
  <si>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</si>
  <si>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</si>
  <si>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</si>
  <si>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</si>
  <si>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</si>
  <si>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</si>
  <si>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</si>
  <si>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</si>
  <si>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</si>
  <si>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</si>
  <si>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</si>
  <si>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</si>
  <si>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</si>
  <si>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</si>
  <si>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</si>
  <si>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</si>
  <si>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</si>
  <si>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</si>
  <si>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</si>
  <si>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</si>
  <si>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</si>
  <si>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</si>
  <si>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</si>
  <si>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</si>
  <si>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</si>
  <si>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</si>
  <si>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</si>
  <si>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</si>
  <si>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</si>
  <si>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</si>
  <si>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</si>
  <si>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</si>
  <si>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</si>
  <si>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</si>
  <si>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</si>
  <si>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</si>
  <si>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</si>
  <si>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</si>
  <si>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</si>
  <si>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</si>
  <si>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</si>
  <si>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</si>
  <si>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</si>
  <si>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</si>
  <si>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</si>
  <si>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</si>
  <si>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</si>
  <si>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</si>
  <si>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</si>
  <si>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</si>
  <si>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</si>
  <si>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</si>
  <si>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</si>
  <si>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</si>
  <si>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</si>
  <si>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</si>
  <si>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</si>
  <si>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</si>
  <si>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</si>
  <si>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</si>
  <si>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</si>
  <si>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</si>
  <si>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</si>
  <si>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</si>
  <si>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</si>
  <si>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</si>
  <si>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</si>
  <si>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</si>
  <si>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</si>
  <si>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</si>
  <si>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</si>
  <si>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</si>
  <si>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</si>
  <si>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</si>
  <si>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</si>
  <si>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</si>
  <si>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</si>
  <si>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</si>
  <si>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</si>
  <si>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</si>
  <si>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</si>
  <si>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</si>
  <si>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</si>
  <si>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</si>
  <si>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</si>
  <si>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</si>
  <si>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</si>
  <si>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</si>
  <si>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</si>
  <si>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</si>
  <si>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</si>
  <si>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</si>
  <si>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</si>
  <si>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</si>
  <si>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</si>
  <si>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</si>
  <si>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</si>
  <si>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</si>
  <si>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</si>
  <si>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</si>
  <si>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</si>
  <si>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</si>
  <si>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</si>
  <si>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</si>
  <si>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</si>
  <si>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</si>
  <si>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</si>
  <si>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</si>
  <si>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</si>
  <si>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</si>
  <si>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</si>
  <si>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</si>
  <si>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</si>
  <si>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</si>
  <si>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</si>
  <si>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</si>
  <si>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</si>
  <si>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</si>
  <si>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</si>
  <si>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</si>
  <si>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</si>
  <si>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</si>
  <si>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</si>
  <si>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</si>
  <si>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</si>
  <si>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</si>
  <si>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</si>
  <si>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</si>
  <si>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</si>
  <si>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</si>
  <si>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</si>
  <si>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</si>
  <si>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</si>
  <si>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</si>
  <si>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</si>
  <si>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</si>
  <si>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</si>
  <si>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</si>
  <si>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</si>
  <si>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</si>
  <si>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</si>
  <si>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</si>
  <si>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</si>
  <si>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</si>
  <si>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</si>
  <si>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</si>
  <si>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</si>
  <si>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</si>
  <si>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</si>
  <si>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</si>
  <si>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</si>
  <si>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</si>
  <si>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</si>
  <si>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</si>
  <si>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</si>
  <si>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</si>
  <si>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</si>
  <si>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</si>
  <si>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</si>
  <si>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</si>
  <si>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</si>
  <si>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</si>
  <si>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</si>
  <si>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</si>
  <si>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</si>
  <si>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</si>
  <si>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</si>
  <si>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</si>
  <si>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</si>
  <si>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</si>
  <si>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</si>
  <si>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</si>
  <si>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</si>
  <si>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</si>
  <si>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</si>
  <si>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</si>
  <si>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</si>
  <si>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</si>
  <si>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</si>
  <si>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</si>
  <si>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</si>
  <si>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</si>
  <si>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</si>
  <si>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</si>
  <si>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</si>
  <si>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</si>
  <si>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</si>
  <si>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</si>
  <si>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</si>
  <si>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</si>
  <si>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</si>
  <si>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</si>
  <si>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</si>
  <si>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</si>
  <si>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</si>
  <si>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</si>
  <si>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</si>
  <si>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</si>
  <si>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</si>
  <si>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</si>
  <si>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</si>
  <si>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</si>
  <si>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</si>
  <si>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</si>
  <si>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</si>
  <si>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</si>
  <si>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</si>
  <si>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</si>
  <si>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</si>
  <si>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</si>
  <si>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</si>
  <si>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</si>
  <si>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</si>
  <si>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</si>
  <si>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</si>
  <si>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</si>
  <si>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</si>
  <si>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</si>
  <si>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</si>
  <si>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</si>
  <si>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</si>
  <si>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</si>
  <si>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</si>
  <si>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</si>
  <si>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</si>
  <si>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</si>
  <si>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</si>
  <si>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</si>
  <si>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</si>
  <si>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</si>
  <si>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</si>
  <si>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</si>
  <si>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</si>
  <si>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</si>
  <si>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</si>
  <si>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</si>
  <si>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</si>
  <si>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</si>
  <si>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</si>
  <si>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</si>
  <si>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</si>
  <si>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</si>
  <si>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</si>
  <si>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</si>
  <si>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</si>
  <si>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</si>
  <si>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</si>
  <si>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</si>
  <si>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</si>
  <si>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</si>
  <si>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</si>
  <si>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</si>
  <si>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</si>
  <si>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</si>
  <si>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</si>
  <si>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</si>
  <si>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</si>
  <si>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</si>
  <si>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</si>
  <si>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</si>
  <si>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</si>
  <si>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</si>
  <si>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</si>
  <si>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</si>
  <si>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</si>
  <si>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</si>
  <si>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</si>
  <si>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</si>
  <si>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</si>
  <si>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</si>
  <si>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</si>
  <si>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</si>
  <si>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</si>
  <si>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</si>
  <si>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</si>
  <si>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</si>
  <si>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</si>
  <si>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</si>
  <si>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</si>
  <si>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</si>
  <si>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</si>
  <si>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</si>
  <si>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</si>
  <si>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</si>
  <si>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</si>
  <si>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</si>
  <si>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</si>
  <si>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</si>
  <si>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</si>
  <si>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</si>
  <si>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</si>
  <si>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</si>
  <si>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</si>
  <si>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</si>
  <si>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</si>
  <si>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</si>
  <si>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</si>
  <si>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</si>
  <si>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</si>
  <si>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</si>
  <si>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</si>
  <si>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</si>
  <si>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</si>
  <si>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</si>
  <si>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</si>
  <si>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</si>
  <si>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</si>
  <si>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</si>
  <si>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</si>
  <si>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</si>
  <si>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</si>
  <si>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</si>
  <si>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</si>
  <si>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</si>
  <si>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</si>
  <si>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</si>
  <si>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</si>
  <si>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</si>
  <si>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</si>
  <si>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</si>
  <si>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</si>
  <si>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</si>
  <si>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</si>
  <si>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</si>
  <si>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</si>
  <si>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</si>
  <si>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</si>
  <si>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</si>
  <si>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</si>
  <si>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</si>
  <si>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</si>
  <si>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</si>
  <si>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</si>
  <si>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</si>
  <si>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</si>
  <si>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</si>
  <si>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</si>
  <si>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</si>
  <si>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</si>
  <si>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</si>
  <si>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</si>
  <si>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</si>
  <si>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</si>
  <si>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</si>
  <si>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</si>
  <si>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</si>
  <si>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</si>
  <si>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</si>
  <si>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</si>
  <si>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</si>
  <si>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</si>
  <si>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</si>
  <si>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</si>
  <si>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</si>
  <si>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</si>
  <si>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</si>
  <si>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</si>
  <si>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</si>
  <si>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</si>
  <si>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</si>
  <si>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</si>
  <si>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</si>
  <si>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</si>
  <si>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</si>
  <si>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</si>
  <si>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</si>
  <si>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</si>
  <si>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</si>
  <si>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</si>
  <si>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</si>
  <si>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</si>
  <si>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</si>
  <si>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</si>
  <si>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</si>
  <si>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</si>
  <si>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</si>
  <si>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</si>
  <si>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</si>
  <si>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</si>
  <si>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</si>
  <si>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</si>
  <si>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</si>
  <si>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</si>
  <si>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</si>
  <si>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</si>
  <si>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</si>
  <si>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</si>
  <si>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</si>
  <si>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</si>
  <si>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</si>
  <si>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</si>
  <si>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</si>
  <si>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</si>
  <si>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</si>
  <si>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</si>
  <si>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</si>
  <si>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</si>
  <si>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</si>
  <si>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</si>
  <si>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</si>
  <si>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</si>
  <si>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</si>
  <si>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</si>
  <si>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</si>
  <si>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</si>
  <si>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</si>
  <si>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</si>
  <si>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</si>
  <si>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</si>
  <si>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</si>
  <si>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</si>
  <si>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</si>
  <si>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</si>
  <si>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</si>
  <si>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</si>
  <si>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</si>
  <si>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</si>
  <si>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</si>
  <si>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</si>
  <si>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</si>
  <si>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</si>
  <si>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</si>
  <si>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</si>
  <si>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</si>
  <si>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</si>
  <si>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</si>
  <si>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</si>
  <si>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</si>
  <si>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</si>
  <si>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</si>
  <si>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</si>
  <si>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</si>
  <si>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</si>
  <si>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</si>
  <si>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</si>
  <si>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</si>
  <si>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</si>
  <si>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</si>
  <si>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</si>
  <si>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</si>
  <si>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</si>
  <si>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</si>
  <si>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</si>
  <si>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</si>
  <si>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</si>
  <si>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</si>
  <si>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</si>
  <si>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</si>
  <si>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</si>
  <si>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</si>
  <si>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</si>
  <si>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</si>
  <si>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</si>
  <si>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</si>
  <si>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</si>
  <si>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</si>
  <si>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</si>
  <si>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</si>
  <si>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</si>
  <si>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</si>
  <si>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</si>
  <si>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</si>
  <si>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</si>
  <si>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</si>
  <si>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</si>
  <si>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</si>
  <si>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</si>
  <si>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</si>
  <si>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</si>
  <si>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</si>
  <si>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</si>
  <si>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</si>
  <si>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</si>
  <si>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</si>
  <si>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</si>
  <si>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</si>
  <si>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</si>
  <si>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</si>
  <si>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</si>
  <si>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</si>
  <si>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</si>
  <si>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</si>
  <si>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</si>
  <si>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</si>
  <si>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</si>
  <si>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</si>
  <si>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</si>
  <si>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</si>
  <si>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</si>
  <si>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</si>
  <si>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</si>
  <si>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</si>
  <si>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</si>
  <si>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</si>
  <si>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</si>
  <si>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</si>
  <si>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</si>
  <si>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</si>
  <si>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</si>
  <si>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</si>
  <si>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</si>
  <si>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</si>
  <si>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</si>
  <si>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</si>
  <si>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</si>
  <si>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</si>
  <si>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</si>
  <si>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</si>
  <si>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</si>
  <si>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</si>
  <si>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</si>
  <si>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</si>
  <si>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</si>
  <si>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</si>
  <si>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</si>
  <si>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</si>
  <si>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</si>
  <si>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</si>
  <si>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</si>
  <si>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</si>
  <si>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</si>
  <si>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</si>
  <si>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</si>
  <si>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</si>
  <si>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</si>
  <si>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</si>
  <si>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</si>
  <si>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</si>
  <si>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</si>
  <si>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</si>
  <si>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</si>
  <si>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</si>
  <si>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</si>
  <si>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</si>
  <si>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</si>
  <si>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</si>
  <si>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</si>
  <si>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</si>
  <si>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</si>
  <si>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</si>
  <si>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</si>
  <si>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</si>
  <si>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</si>
  <si>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</si>
  <si>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</si>
  <si>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</si>
  <si>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</si>
  <si>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</si>
  <si>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</si>
  <si>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</si>
  <si>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</si>
  <si>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</si>
  <si>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</si>
  <si>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</si>
  <si>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</si>
  <si>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</si>
  <si>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</si>
  <si>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</si>
  <si>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</si>
  <si>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</si>
  <si>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</si>
  <si>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</si>
  <si>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</si>
  <si>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</si>
  <si>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</si>
  <si>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</si>
  <si>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</si>
  <si>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</si>
  <si>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</si>
  <si>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</si>
  <si>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</si>
  <si>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</si>
  <si>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</si>
  <si>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</si>
  <si>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</si>
  <si>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</si>
  <si>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</si>
  <si>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</si>
  <si>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</si>
  <si>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</si>
  <si>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</si>
  <si>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</si>
  <si>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</si>
  <si>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</si>
  <si>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</si>
  <si>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</si>
  <si>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</si>
  <si>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</si>
  <si>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</si>
  <si>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</si>
  <si>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</si>
  <si>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</si>
  <si>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</si>
  <si>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</si>
  <si>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</si>
  <si>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</si>
  <si>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</si>
  <si>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</si>
  <si>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</si>
  <si>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</si>
  <si>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</si>
  <si>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</si>
  <si>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</si>
  <si>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</si>
  <si>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</si>
  <si>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</si>
  <si>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</si>
  <si>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</si>
  <si>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</si>
  <si>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</si>
  <si>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</si>
  <si>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</si>
  <si>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</si>
  <si>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</si>
  <si>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</si>
  <si>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</si>
  <si>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</si>
  <si>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</si>
  <si>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</si>
  <si>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</si>
  <si>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</si>
  <si>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</si>
  <si>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</si>
  <si>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</si>
  <si>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</si>
  <si>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</si>
  <si>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</si>
  <si>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</si>
  <si>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</si>
  <si>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</si>
  <si>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</si>
  <si>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</si>
  <si>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</si>
  <si>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</si>
  <si>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</si>
  <si>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</si>
  <si>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</si>
  <si>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</si>
  <si>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</si>
  <si>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</si>
  <si>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</si>
  <si>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</si>
  <si>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</si>
  <si>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</si>
  <si>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</si>
  <si>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</si>
  <si>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</si>
  <si>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</si>
  <si>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</si>
  <si>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</si>
  <si>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</si>
  <si>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</si>
  <si>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</si>
  <si>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</si>
  <si>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</si>
  <si>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</si>
  <si>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</si>
  <si>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</si>
  <si>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</si>
  <si>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</si>
  <si>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</si>
  <si>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</si>
  <si>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</si>
  <si>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</si>
  <si>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</si>
  <si>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</si>
  <si>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</si>
  <si>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</si>
  <si>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</si>
  <si>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</si>
  <si>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</si>
  <si>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</si>
  <si>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</si>
  <si>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</si>
  <si>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</si>
  <si>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</si>
  <si>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</si>
  <si>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</si>
  <si>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</si>
  <si>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</si>
  <si>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</si>
  <si>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</si>
  <si>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</si>
  <si>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</si>
  <si>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</si>
  <si>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</si>
  <si>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</si>
  <si>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</si>
  <si>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</si>
  <si>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</si>
  <si>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</si>
  <si>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</si>
  <si>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</si>
  <si>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</si>
  <si>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</si>
  <si>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</si>
  <si>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</si>
  <si>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</si>
  <si>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</si>
  <si>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</si>
  <si>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</si>
  <si>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</si>
  <si>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</si>
  <si>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</si>
  <si>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</si>
  <si>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</si>
  <si>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</si>
  <si>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</si>
  <si>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</si>
  <si>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</si>
  <si>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</si>
  <si>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</si>
  <si>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</si>
  <si>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</si>
  <si>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</si>
  <si>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</si>
  <si>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</si>
  <si>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</si>
  <si>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</si>
  <si>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</si>
  <si>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</si>
  <si>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</si>
  <si>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</si>
  <si>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</si>
  <si>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</si>
  <si>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</si>
  <si>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</si>
  <si>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</si>
  <si>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</si>
  <si>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</si>
  <si>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</si>
  <si>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</si>
  <si>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</si>
  <si>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</si>
  <si>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</si>
  <si>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</si>
  <si>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</si>
  <si>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</si>
  <si>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</si>
  <si>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</si>
  <si>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</si>
  <si>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</si>
  <si>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</si>
  <si>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</si>
  <si>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</si>
  <si>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</si>
  <si>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</si>
  <si>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</si>
  <si>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</si>
  <si>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</si>
  <si>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</si>
  <si>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</si>
  <si>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</si>
  <si>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</si>
  <si>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</si>
  <si>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</si>
  <si>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</si>
  <si>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</si>
  <si>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</si>
  <si>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</si>
  <si>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</si>
  <si>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</si>
  <si>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</si>
  <si>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</si>
  <si>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</si>
  <si>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</si>
  <si>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</si>
  <si>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</si>
  <si>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</si>
  <si>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</si>
  <si>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</si>
  <si>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</si>
  <si>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</si>
  <si>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</si>
  <si>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</si>
  <si>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</si>
  <si>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</si>
  <si>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</si>
  <si>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</si>
  <si>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</si>
  <si>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</si>
  <si>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</si>
  <si>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</si>
  <si>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</si>
  <si>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</si>
  <si>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</si>
  <si>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</si>
  <si>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</si>
  <si>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</si>
  <si>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</si>
  <si>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</si>
  <si>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</si>
  <si>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</si>
  <si>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</si>
  <si>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</si>
  <si>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</si>
  <si>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</si>
  <si>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</si>
  <si>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</si>
  <si>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</si>
  <si>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</si>
  <si>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</si>
  <si>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</si>
  <si>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</si>
  <si>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</si>
  <si>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</si>
  <si>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</si>
  <si>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</si>
  <si>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</si>
  <si>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</si>
  <si>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</si>
  <si>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</si>
  <si>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</si>
  <si>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</si>
  <si>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</si>
  <si>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</si>
  <si>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</si>
  <si>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</si>
  <si>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</si>
  <si>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</si>
  <si>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</si>
  <si>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</si>
  <si>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</si>
  <si>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</si>
  <si>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</si>
  <si>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</si>
  <si>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</si>
  <si>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</si>
  <si>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</si>
  <si>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</si>
  <si>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</si>
  <si>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</si>
  <si>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</si>
  <si>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</si>
  <si>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</si>
  <si>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</si>
  <si>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</si>
  <si>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</si>
  <si>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</si>
  <si>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</si>
  <si>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</si>
  <si>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</si>
  <si>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</si>
  <si>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</si>
  <si>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</si>
  <si>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</si>
  <si>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</si>
  <si>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</si>
  <si>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</si>
  <si>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</si>
  <si>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</si>
  <si>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</si>
  <si>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</si>
  <si>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</si>
  <si>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</si>
  <si>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</si>
  <si>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</si>
  <si>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</si>
  <si>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</si>
  <si>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</si>
  <si>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</si>
  <si>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</si>
  <si>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</si>
  <si>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</si>
  <si>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</si>
  <si>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</si>
  <si>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</si>
  <si>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</si>
  <si>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</si>
  <si>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</si>
  <si>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</si>
  <si>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</si>
  <si>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</si>
  <si>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</si>
  <si>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</si>
  <si>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</si>
  <si>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</si>
  <si>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</si>
  <si>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</si>
  <si>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</si>
  <si>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</si>
  <si>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</si>
  <si>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</si>
  <si>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</si>
  <si>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</si>
  <si>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</si>
  <si>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</si>
  <si>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</si>
  <si>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</si>
  <si>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</si>
  <si>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</si>
  <si>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</si>
  <si>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</si>
  <si>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</si>
  <si>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</si>
  <si>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</si>
  <si>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</si>
  <si>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</si>
  <si>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</si>
  <si>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</si>
  <si>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</si>
  <si>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</si>
  <si>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</si>
  <si>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</si>
  <si>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</si>
  <si>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</si>
  <si>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</si>
  <si>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</si>
  <si>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</si>
  <si>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</si>
  <si>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</si>
  <si>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</si>
  <si>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</si>
  <si>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</si>
  <si>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</si>
  <si>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</si>
  <si>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</si>
  <si>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</si>
  <si>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</si>
  <si>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</si>
  <si>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</si>
  <si>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</si>
  <si>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</si>
  <si>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</si>
  <si>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</si>
  <si>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</si>
  <si>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</si>
  <si>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</si>
  <si>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</si>
  <si>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</si>
  <si>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</si>
  <si>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</si>
  <si>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</si>
  <si>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</si>
  <si>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</si>
  <si>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</si>
  <si>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</si>
  <si>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</si>
  <si>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</si>
  <si>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</si>
  <si>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</si>
  <si>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</si>
  <si>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</si>
  <si>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</si>
  <si>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</si>
  <si>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</si>
  <si>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</si>
  <si>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</si>
  <si>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</si>
  <si>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</si>
  <si>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</si>
  <si>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</si>
  <si>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</si>
  <si>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</si>
  <si>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</si>
  <si>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</si>
  <si>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</si>
  <si>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</si>
  <si>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</si>
  <si>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</si>
  <si>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</si>
  <si>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</si>
  <si>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</si>
  <si>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</si>
  <si>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</si>
  <si>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</si>
  <si>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</si>
  <si>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</si>
  <si>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</si>
  <si>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</si>
  <si>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</si>
  <si>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</si>
  <si>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</si>
  <si>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</si>
  <si>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</si>
  <si>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</si>
  <si>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</si>
  <si>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</si>
  <si>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</si>
  <si>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</si>
  <si>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</si>
  <si>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</si>
  <si>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</si>
  <si>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</si>
  <si>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</si>
  <si>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</si>
  <si>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</si>
  <si>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</si>
  <si>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</si>
  <si>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</si>
  <si>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</si>
  <si>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</si>
  <si>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</si>
  <si>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</si>
  <si>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</si>
  <si>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</si>
  <si>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</si>
  <si>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</si>
  <si>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</si>
  <si>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</si>
  <si>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</si>
  <si>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</si>
  <si>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</si>
  <si>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</si>
  <si>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</si>
  <si>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</si>
  <si>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</si>
  <si>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</si>
  <si>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</si>
  <si>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</si>
  <si>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</si>
  <si>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</si>
  <si>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</si>
  <si>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</si>
  <si>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</si>
  <si>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</si>
  <si>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</si>
  <si>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</si>
  <si>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</si>
  <si>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</si>
  <si>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</si>
  <si>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</si>
  <si>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</si>
  <si>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</si>
  <si>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</si>
  <si>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</si>
  <si>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</si>
  <si>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</si>
  <si>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</si>
  <si>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</si>
  <si>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</si>
  <si>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</si>
  <si>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</si>
  <si>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</si>
  <si>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</si>
  <si>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</si>
  <si>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</si>
  <si>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</si>
  <si>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</si>
  <si>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</si>
  <si>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</si>
  <si>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</si>
  <si>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</si>
  <si>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</si>
  <si>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</si>
  <si>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</si>
  <si>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</si>
  <si>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</si>
  <si>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</si>
  <si>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</si>
  <si>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</si>
  <si>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</si>
  <si>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</si>
  <si>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</si>
  <si>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</si>
  <si>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</si>
  <si>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</si>
  <si>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</si>
  <si>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</si>
  <si>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</si>
  <si>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</si>
  <si>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</si>
  <si>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</si>
  <si>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</si>
  <si>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</si>
  <si>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</si>
  <si>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</si>
  <si>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</si>
  <si>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</si>
  <si>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</si>
  <si>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</si>
  <si>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</si>
  <si>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</si>
  <si>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</si>
  <si>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</si>
  <si>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</si>
  <si>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</si>
  <si>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</si>
  <si>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</si>
  <si>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</si>
  <si>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</si>
  <si>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</si>
  <si>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</si>
  <si>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</si>
  <si>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</si>
  <si>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</si>
  <si>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</si>
  <si>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</si>
  <si>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</si>
  <si>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</si>
  <si>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</si>
  <si>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</si>
  <si>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</si>
  <si>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</si>
  <si>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</si>
  <si>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</si>
  <si>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</si>
  <si>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</si>
  <si>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</si>
  <si>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</si>
  <si>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</si>
  <si>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</si>
  <si>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</si>
  <si>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</si>
  <si>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</si>
  <si>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</si>
  <si>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</si>
  <si>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</si>
  <si>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</si>
  <si>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</si>
  <si>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</si>
  <si>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</si>
  <si>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</si>
  <si>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</si>
  <si>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</si>
  <si>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</si>
  <si>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</si>
  <si>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</si>
  <si>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</si>
  <si>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</si>
  <si>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</si>
  <si>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</si>
  <si>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</si>
  <si>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</si>
  <si>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</si>
  <si>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</si>
  <si>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</si>
  <si>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</si>
  <si>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</si>
  <si>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</si>
  <si>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</si>
  <si>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</si>
  <si>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</si>
  <si>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</si>
  <si>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</si>
  <si>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</si>
  <si>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</si>
  <si>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</si>
  <si>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</si>
  <si>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</si>
  <si>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</si>
  <si>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</si>
  <si>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</si>
  <si>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</si>
  <si>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</si>
  <si>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</si>
  <si>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</si>
  <si>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</si>
  <si>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</si>
  <si>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</si>
  <si>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</si>
  <si>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</si>
  <si>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</si>
  <si>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</si>
  <si>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</si>
  <si>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</si>
  <si>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</si>
  <si>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</si>
  <si>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</si>
  <si>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</si>
  <si>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</si>
  <si>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</si>
  <si>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</si>
  <si>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</si>
  <si>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</si>
  <si>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</si>
  <si>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</si>
  <si>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</si>
  <si>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</si>
  <si>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</si>
  <si>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</si>
  <si>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</si>
  <si>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</si>
  <si>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</si>
  <si>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</si>
  <si>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</si>
  <si>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</si>
  <si>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</si>
  <si>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</si>
  <si>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</si>
  <si>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</si>
  <si>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</si>
  <si>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</si>
  <si>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</si>
  <si>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</si>
  <si>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</si>
  <si>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</si>
  <si>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</si>
  <si>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</si>
  <si>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</si>
  <si>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</si>
  <si>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</si>
  <si>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</si>
  <si>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</si>
  <si>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</si>
  <si>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</si>
  <si>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</si>
  <si>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</si>
  <si>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</si>
  <si>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</si>
  <si>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</si>
  <si>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</si>
  <si>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</si>
  <si>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</si>
  <si>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</si>
  <si>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</si>
  <si>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</si>
  <si>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</si>
  <si>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</si>
  <si>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</si>
  <si>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</si>
  <si>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</si>
  <si>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</si>
  <si>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</si>
  <si>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</si>
  <si>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</si>
  <si>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</si>
  <si>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</si>
  <si>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</si>
  <si>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</si>
  <si>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</si>
  <si>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</si>
  <si>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</si>
  <si>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</si>
  <si>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</si>
  <si>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</si>
  <si>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</si>
  <si>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</si>
  <si>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</si>
  <si>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</si>
  <si>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</si>
  <si>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</si>
  <si>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</si>
  <si>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</si>
  <si>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</si>
  <si>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</si>
  <si>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</si>
  <si>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</si>
  <si>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</si>
  <si>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</si>
  <si>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</si>
  <si>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</si>
  <si>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</si>
  <si>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</si>
  <si>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</si>
  <si>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</si>
  <si>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</si>
  <si>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</si>
  <si>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</si>
  <si>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</si>
  <si>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</si>
  <si>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</si>
  <si>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</si>
  <si>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</si>
  <si>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</si>
  <si>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</si>
  <si>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</si>
  <si>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</si>
  <si>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</si>
  <si>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</si>
  <si>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</si>
  <si>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</si>
  <si>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</si>
  <si>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</si>
  <si>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</si>
  <si>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</si>
  <si>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</si>
  <si>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</si>
  <si>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</si>
  <si>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</si>
  <si>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</si>
  <si>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</si>
  <si>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</si>
  <si>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</si>
  <si>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</si>
  <si>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</si>
  <si>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</si>
  <si>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</si>
  <si>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</si>
  <si>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</si>
  <si>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</si>
  <si>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</si>
  <si>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</si>
  <si>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</si>
  <si>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</si>
  <si>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</si>
  <si>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</si>
  <si>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</si>
  <si>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</si>
  <si>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</si>
  <si>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</si>
  <si>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</si>
  <si>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</si>
  <si>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</si>
  <si>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</si>
  <si>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</si>
  <si>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</si>
  <si>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</si>
  <si>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</si>
  <si>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</si>
  <si>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</si>
  <si>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</si>
  <si>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</si>
  <si>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</si>
  <si>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</si>
  <si>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</si>
  <si>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</si>
  <si>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</si>
  <si>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</si>
  <si>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</si>
  <si>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</si>
  <si>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</si>
  <si>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</si>
  <si>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</si>
  <si>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</si>
  <si>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</si>
  <si>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</si>
  <si>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</si>
  <si>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</si>
  <si>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</si>
  <si>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</si>
  <si>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</si>
  <si>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</si>
  <si>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</si>
  <si>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</si>
  <si>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</si>
  <si>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</si>
  <si>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</si>
  <si>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</si>
  <si>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</si>
  <si>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</si>
  <si>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</si>
  <si>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</si>
  <si>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</si>
  <si>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</si>
  <si>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</si>
  <si>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</si>
  <si>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</si>
  <si>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</si>
  <si>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</si>
  <si>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</si>
  <si>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</si>
  <si>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</si>
  <si>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</si>
  <si>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</si>
  <si>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</si>
  <si>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</si>
  <si>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</si>
  <si>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</si>
  <si>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</si>
  <si>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</si>
  <si>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</si>
  <si>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</si>
  <si>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</si>
  <si>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</si>
  <si>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</si>
  <si>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</si>
  <si>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</si>
  <si>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</si>
  <si>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</si>
  <si>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</si>
  <si>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</si>
  <si>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</si>
  <si>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</si>
  <si>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</si>
  <si>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</si>
  <si>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</si>
  <si>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</si>
  <si>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</si>
  <si>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</si>
  <si>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</si>
  <si>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</si>
  <si>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</si>
  <si>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</si>
  <si>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</si>
  <si>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</si>
  <si>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</si>
  <si>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</si>
  <si>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</si>
  <si>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</si>
  <si>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</si>
  <si>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</si>
  <si>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</si>
  <si>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</si>
  <si>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</si>
  <si>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</si>
  <si>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</si>
  <si>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</si>
  <si>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</si>
  <si>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</si>
  <si>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</si>
  <si>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</si>
  <si>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</si>
  <si>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</si>
  <si>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</si>
  <si>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</si>
  <si>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</si>
  <si>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</si>
  <si>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</si>
  <si>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</si>
  <si>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</si>
  <si>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</si>
  <si>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</si>
  <si>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</si>
  <si>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</si>
  <si>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</si>
  <si>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</si>
  <si>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</si>
  <si>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</si>
  <si>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</si>
  <si>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</si>
  <si>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</si>
  <si>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</si>
  <si>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</si>
  <si>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</si>
  <si>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</si>
  <si>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</si>
  <si>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</si>
  <si>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</si>
  <si>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</si>
  <si>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</si>
  <si>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</si>
  <si>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</si>
  <si>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</si>
  <si>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</si>
  <si>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</si>
  <si>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</si>
  <si>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</si>
  <si>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</si>
  <si>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</si>
  <si>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</si>
  <si>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</si>
  <si>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</si>
  <si>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</si>
  <si>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</si>
  <si>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</si>
  <si>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</si>
  <si>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</si>
  <si>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</si>
  <si>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</si>
  <si>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</si>
  <si>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</si>
  <si>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</si>
  <si>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</si>
  <si>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</si>
  <si>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</si>
  <si>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</si>
  <si>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</si>
  <si>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</si>
  <si>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</si>
  <si>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</si>
  <si>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</si>
  <si>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</si>
  <si>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</si>
  <si>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</si>
  <si>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</si>
  <si>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</si>
  <si>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</si>
  <si>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</si>
  <si>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</si>
  <si>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</si>
  <si>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</si>
  <si>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</si>
  <si>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</si>
  <si>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</si>
  <si>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</si>
  <si>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</si>
  <si>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</si>
  <si>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</si>
  <si>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</si>
  <si>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</si>
  <si>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</si>
  <si>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</si>
  <si>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</si>
  <si>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</si>
  <si>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</si>
  <si>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</si>
  <si>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</si>
  <si>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</si>
  <si>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</si>
  <si>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</si>
  <si>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</si>
  <si>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</si>
  <si>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</si>
  <si>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</si>
  <si>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</si>
  <si>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</si>
  <si>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</si>
  <si>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</si>
  <si>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</si>
  <si>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</si>
  <si>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</si>
  <si>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</si>
  <si>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</si>
  <si>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</si>
  <si>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</si>
  <si>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</si>
  <si>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</si>
  <si>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</si>
  <si>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</si>
  <si>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</si>
  <si>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</si>
  <si>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</si>
  <si>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</si>
  <si>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</si>
  <si>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</si>
  <si>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</si>
  <si>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</si>
  <si>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</si>
  <si>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</si>
  <si>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</si>
  <si>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</si>
  <si>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</si>
  <si>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</si>
  <si>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</si>
  <si>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</si>
  <si>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</si>
  <si>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</si>
  <si>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</si>
  <si>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</si>
  <si>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</si>
  <si>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</si>
  <si>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</si>
  <si>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</si>
  <si>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</si>
  <si>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</si>
  <si>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</si>
  <si>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</si>
  <si>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</si>
  <si>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</si>
  <si>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</si>
  <si>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</si>
  <si>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</si>
  <si>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</si>
  <si>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</si>
  <si>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</si>
  <si>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</si>
  <si>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</si>
  <si>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</si>
  <si>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</si>
  <si>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</si>
  <si>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</si>
  <si>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</si>
  <si>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</si>
  <si>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</si>
  <si>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</si>
  <si>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</si>
  <si>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</si>
  <si>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</si>
  <si>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</si>
  <si>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</si>
  <si>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</si>
  <si>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</si>
  <si>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</si>
  <si>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</si>
  <si>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</si>
  <si>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</si>
  <si>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</si>
  <si>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</si>
  <si>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</si>
  <si>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</si>
  <si>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</si>
  <si>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</si>
  <si>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</si>
  <si>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</si>
  <si>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</si>
  <si>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</si>
  <si>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</si>
  <si>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</si>
  <si>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</si>
  <si>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</si>
  <si>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</si>
  <si>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</si>
  <si>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</si>
  <si>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</si>
  <si>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</si>
  <si>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</si>
  <si>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</si>
  <si>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</si>
  <si>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</si>
  <si>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</si>
  <si>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</si>
  <si>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</si>
  <si>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</si>
  <si>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</si>
  <si>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</si>
  <si>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</si>
  <si>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</si>
  <si>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</si>
  <si>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</si>
  <si>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</si>
  <si>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</si>
  <si>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</si>
  <si>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</si>
  <si>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</si>
  <si>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</si>
  <si>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</si>
  <si>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</si>
  <si>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</si>
  <si>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</si>
  <si>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</si>
  <si>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</si>
  <si>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</si>
  <si>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</si>
  <si>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</si>
  <si>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</si>
  <si>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</si>
  <si>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</si>
  <si>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</si>
  <si>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</si>
  <si>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</si>
  <si>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</si>
  <si>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</si>
  <si>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</si>
  <si>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</si>
  <si>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</si>
  <si>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</si>
  <si>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</si>
  <si>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</si>
  <si>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</si>
  <si>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</si>
  <si>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</si>
  <si>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</si>
  <si>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</si>
  <si>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</si>
  <si>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</si>
  <si>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</si>
  <si>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</si>
  <si>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</si>
  <si>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</si>
  <si>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</si>
  <si>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</si>
  <si>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</si>
  <si>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</si>
  <si>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</si>
  <si>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</si>
  <si>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</si>
  <si>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</si>
  <si>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</si>
  <si>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</si>
  <si>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</si>
  <si>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</si>
  <si>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</si>
  <si>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</si>
  <si>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</si>
  <si>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</si>
  <si>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</si>
  <si>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</si>
  <si>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</si>
  <si>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</si>
  <si>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</si>
  <si>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</si>
  <si>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</si>
  <si>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</si>
  <si>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</si>
  <si>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</si>
  <si>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</si>
  <si>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</si>
  <si>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</si>
  <si>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</si>
  <si>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</si>
  <si>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</si>
  <si>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</si>
  <si>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</si>
  <si>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</si>
  <si>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</si>
  <si>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</si>
  <si>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</si>
  <si>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</si>
  <si>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</si>
  <si>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</si>
  <si>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</si>
  <si>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</si>
  <si>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</si>
  <si>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</si>
  <si>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</si>
  <si>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</si>
  <si>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</si>
  <si>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</si>
  <si>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</si>
  <si>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</si>
  <si>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</si>
  <si>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</si>
  <si>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</si>
  <si>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</si>
  <si>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</si>
  <si>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</si>
  <si>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</si>
  <si>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</si>
  <si>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</si>
  <si>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</si>
  <si>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</si>
  <si>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</si>
  <si>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</si>
  <si>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</si>
  <si>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</si>
  <si>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</si>
  <si>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</si>
  <si>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</si>
  <si>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</si>
  <si>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</si>
  <si>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</si>
  <si>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</si>
  <si>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</si>
  <si>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</si>
  <si>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</si>
  <si>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</si>
  <si>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</si>
  <si>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</si>
  <si>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</si>
  <si>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</si>
  <si>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</si>
  <si>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</si>
  <si>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</si>
  <si>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</si>
  <si>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</si>
  <si>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</si>
  <si>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</si>
  <si>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</si>
  <si>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</si>
  <si>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</si>
  <si>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</si>
  <si>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</si>
  <si>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</si>
  <si>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</si>
  <si>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</si>
  <si>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</si>
  <si>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</si>
  <si>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</si>
  <si>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</si>
  <si>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</si>
  <si>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</si>
  <si>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</si>
  <si>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</si>
  <si>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</si>
  <si>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</si>
  <si>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</si>
  <si>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</si>
  <si>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</si>
  <si>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</si>
  <si>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</si>
  <si>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</si>
  <si>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</si>
  <si>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</si>
  <si>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</si>
  <si>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</si>
  <si>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</si>
  <si>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</si>
  <si>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</si>
  <si>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</si>
  <si>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</si>
  <si>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</si>
  <si>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</si>
  <si>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</si>
  <si>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</si>
  <si>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</si>
  <si>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</si>
  <si>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</si>
  <si>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</si>
  <si>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</si>
  <si>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</si>
  <si>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</si>
  <si>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</si>
  <si>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</si>
  <si>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</si>
  <si>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</si>
  <si>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</si>
  <si>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</si>
  <si>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</si>
  <si>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</si>
  <si>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</si>
  <si>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</si>
  <si>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</si>
  <si>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</si>
  <si>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</si>
  <si>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</si>
  <si>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</si>
  <si>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</si>
  <si>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</si>
  <si>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</si>
  <si>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</si>
  <si>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</si>
  <si>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</si>
  <si>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</si>
  <si>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</si>
  <si>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</si>
  <si>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</si>
  <si>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</si>
  <si>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</si>
  <si>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</si>
  <si>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</si>
  <si>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</si>
  <si>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</si>
  <si>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</si>
  <si>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</si>
  <si>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</si>
  <si>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</si>
  <si>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</si>
  <si>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</si>
  <si>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</si>
  <si>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</si>
  <si>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</si>
  <si>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</si>
  <si>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</si>
  <si>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</si>
  <si>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</si>
  <si>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</si>
  <si>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</si>
  <si>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</si>
  <si>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</si>
  <si>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</si>
  <si>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</si>
  <si>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</si>
  <si>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</si>
  <si>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</si>
  <si>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</si>
  <si>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</si>
  <si>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</si>
  <si>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</si>
  <si>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</si>
  <si>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</si>
  <si>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</si>
  <si>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</si>
  <si>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</si>
  <si>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</si>
  <si>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</si>
  <si>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</si>
  <si>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</si>
  <si>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</si>
  <si>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</si>
  <si>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</si>
  <si>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</si>
  <si>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</si>
  <si>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</si>
  <si>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</si>
  <si>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</si>
  <si>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</si>
  <si>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</si>
  <si>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</si>
  <si>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</si>
  <si>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</si>
  <si>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</si>
  <si>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</si>
  <si>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</si>
  <si>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</si>
  <si>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</si>
  <si>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</si>
  <si>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</si>
  <si>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</si>
  <si>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</si>
  <si>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</si>
  <si>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</si>
  <si>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</si>
  <si>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</si>
  <si>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</si>
  <si>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</si>
  <si>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</si>
  <si>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</si>
  <si>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</si>
  <si>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</si>
  <si>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</si>
  <si>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</si>
  <si>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</si>
  <si>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</si>
  <si>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</si>
  <si>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</si>
  <si>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</si>
  <si>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</si>
  <si>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</si>
  <si>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</si>
  <si>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</si>
  <si>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</si>
  <si>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</si>
  <si>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</si>
  <si>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</si>
  <si>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</si>
  <si>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</si>
  <si>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</si>
  <si>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</si>
  <si>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</si>
  <si>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</si>
  <si>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</si>
  <si>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</si>
  <si>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</si>
  <si>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</si>
  <si>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</si>
  <si>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</si>
  <si>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</si>
  <si>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</si>
  <si>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</si>
  <si>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</si>
  <si>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</si>
  <si>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</si>
  <si>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</si>
  <si>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</si>
  <si>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</si>
  <si>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</si>
  <si>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</si>
  <si>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</si>
  <si>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</si>
  <si>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</si>
  <si>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</si>
  <si>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</si>
  <si>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</si>
  <si>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</si>
  <si>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</si>
  <si>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</si>
  <si>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</si>
  <si>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</si>
  <si>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</si>
  <si>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</si>
  <si>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</si>
  <si>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</si>
  <si>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</si>
  <si>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</si>
  <si>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</si>
  <si>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</si>
  <si>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</si>
  <si>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</si>
  <si>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</si>
  <si>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</si>
  <si>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</si>
  <si>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</si>
  <si>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</si>
  <si>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</si>
  <si>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</si>
  <si>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</si>
  <si>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</si>
  <si>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</si>
  <si>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</si>
  <si>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</si>
  <si>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</si>
  <si>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</si>
  <si>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</si>
  <si>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</si>
  <si>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</si>
  <si>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</si>
  <si>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</si>
  <si>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</si>
  <si>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</si>
  <si>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</si>
  <si>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</si>
  <si>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</si>
  <si>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</si>
  <si>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</si>
  <si>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</si>
  <si>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</si>
  <si>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</si>
  <si>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</si>
  <si>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</si>
  <si>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</si>
  <si>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</si>
  <si>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</si>
  <si>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</si>
  <si>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</si>
  <si>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</si>
  <si>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</si>
  <si>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</si>
  <si>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</si>
  <si>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</si>
  <si>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</si>
  <si>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</si>
  <si>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</si>
  <si>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</si>
  <si>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</si>
  <si>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</si>
  <si>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</si>
  <si>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</si>
  <si>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</si>
  <si>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</si>
  <si>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</si>
  <si>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</si>
  <si>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</si>
  <si>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</si>
  <si>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</si>
  <si>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</si>
  <si>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</si>
  <si>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</si>
  <si>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</si>
  <si>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</si>
  <si>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</si>
  <si>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</si>
  <si>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</si>
  <si>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</si>
  <si>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</si>
  <si>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</si>
  <si>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</si>
  <si>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</si>
  <si>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</si>
  <si>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</si>
  <si>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</si>
  <si>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</si>
  <si>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</si>
  <si>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</si>
  <si>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</si>
  <si>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</si>
  <si>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</si>
  <si>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</si>
  <si>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</si>
  <si>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</si>
  <si>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</si>
  <si>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</si>
  <si>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</si>
  <si>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</si>
  <si>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</si>
  <si>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</si>
  <si>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</si>
  <si>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</si>
  <si>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</si>
  <si>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</si>
  <si>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</si>
  <si>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</si>
  <si>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</si>
  <si>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</si>
  <si>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</si>
  <si>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</si>
  <si>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</si>
  <si>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</si>
  <si>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</si>
  <si>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</si>
  <si>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</si>
  <si>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</si>
  <si>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</si>
  <si>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</si>
  <si>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</si>
  <si>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</si>
  <si>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</si>
  <si>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</si>
  <si>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</si>
  <si>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</si>
  <si>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</si>
  <si>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</si>
  <si>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</si>
  <si>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</si>
  <si>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</si>
  <si>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</si>
  <si>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</si>
  <si>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</si>
  <si>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</si>
  <si>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</si>
  <si>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</si>
  <si>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</si>
  <si>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</si>
  <si>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</si>
  <si>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</si>
  <si>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</si>
  <si>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</si>
  <si>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</si>
  <si>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</si>
  <si>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</si>
  <si>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</si>
  <si>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</si>
  <si>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</si>
  <si>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</si>
  <si>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</si>
  <si>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</si>
  <si>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</si>
  <si>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</si>
  <si>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</si>
  <si>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</si>
  <si>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</si>
  <si>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</si>
  <si>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</si>
  <si>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</si>
  <si>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</si>
  <si>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</si>
  <si>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</si>
  <si>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</si>
  <si>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</si>
  <si>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</si>
  <si>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</si>
  <si>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</si>
  <si>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</si>
  <si>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</si>
  <si>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</si>
  <si>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</si>
  <si>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</si>
  <si>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</si>
  <si>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</si>
  <si>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</si>
  <si>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</si>
  <si>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</si>
  <si>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</si>
  <si>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</si>
  <si>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</si>
  <si>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</si>
  <si>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</si>
  <si>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</si>
  <si>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</si>
  <si>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</si>
  <si>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</si>
  <si>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</si>
  <si>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</si>
  <si>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</si>
  <si>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</si>
  <si>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</si>
  <si>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</si>
  <si>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</si>
  <si>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</si>
  <si>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</si>
  <si>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</si>
  <si>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</si>
  <si>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</si>
  <si>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</si>
  <si>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</si>
  <si>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</si>
  <si>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</si>
  <si>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</si>
  <si>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</si>
  <si>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</si>
  <si>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</si>
  <si>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</si>
  <si>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</si>
  <si>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</si>
  <si>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</si>
  <si>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</si>
  <si>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</si>
  <si>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</si>
  <si>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</si>
  <si>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</si>
  <si>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</si>
  <si>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</si>
  <si>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</si>
  <si>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</si>
  <si>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</si>
  <si>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</si>
  <si>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</si>
  <si>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</si>
  <si>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</si>
  <si>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</si>
  <si>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</si>
  <si>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</si>
  <si>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</si>
  <si>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</si>
  <si>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</si>
  <si>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</si>
  <si>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</si>
  <si>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</si>
  <si>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</si>
  <si>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</si>
  <si>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</si>
  <si>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</si>
  <si>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</si>
  <si>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</si>
  <si>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</si>
  <si>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</si>
  <si>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</si>
  <si>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</si>
  <si>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</si>
  <si>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</si>
  <si>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</si>
  <si>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</si>
  <si>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</si>
  <si>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</si>
  <si>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</si>
  <si>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</si>
  <si>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</si>
  <si>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</si>
  <si>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</si>
  <si>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</si>
  <si>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</si>
  <si>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</si>
  <si>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</si>
  <si>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</si>
  <si>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</si>
  <si>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</si>
  <si>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</si>
  <si>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</si>
  <si>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</si>
  <si>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</si>
  <si>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</si>
  <si>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</si>
  <si>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</si>
  <si>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</si>
  <si>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</si>
  <si>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</si>
  <si>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</si>
  <si>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</si>
  <si>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</si>
  <si>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</si>
  <si>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</si>
  <si>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</si>
  <si>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</si>
  <si>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</si>
  <si>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</si>
  <si>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</si>
  <si>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</si>
  <si>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</si>
  <si>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</si>
  <si>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</si>
  <si>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</si>
  <si>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</si>
  <si>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</si>
  <si>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</si>
  <si>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</si>
  <si>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</si>
  <si>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</si>
  <si>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</si>
  <si>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</si>
  <si>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</si>
  <si>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</si>
  <si>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</si>
  <si>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</si>
  <si>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</si>
  <si>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</si>
  <si>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</si>
  <si>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</si>
  <si>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</si>
  <si>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</si>
  <si>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</si>
  <si>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</si>
  <si>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</si>
  <si>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</si>
  <si>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</si>
  <si>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</si>
  <si>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</si>
  <si>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</si>
  <si>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</si>
  <si>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</si>
  <si>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</si>
  <si>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</si>
  <si>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</si>
  <si>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</si>
  <si>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</si>
  <si>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</si>
  <si>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</si>
  <si>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</si>
  <si>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</si>
  <si>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</si>
  <si>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</si>
  <si>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</si>
  <si>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</si>
  <si>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</si>
  <si>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</si>
  <si>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</si>
  <si>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</si>
  <si>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</si>
  <si>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</si>
  <si>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</si>
  <si>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</si>
  <si>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</si>
  <si>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</si>
  <si>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</si>
  <si>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</si>
  <si>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</si>
  <si>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</si>
  <si>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</si>
  <si>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</si>
  <si>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</si>
  <si>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</si>
  <si>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</si>
  <si>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</si>
  <si>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</si>
  <si>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</si>
  <si>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</si>
  <si>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</si>
  <si>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</si>
  <si>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</si>
  <si>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</si>
  <si>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</si>
  <si>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</si>
  <si>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</si>
  <si>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</si>
  <si>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</si>
  <si>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</si>
  <si>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</si>
  <si>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</si>
  <si>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</si>
  <si>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</si>
  <si>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</si>
  <si>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</si>
  <si>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</si>
  <si>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</si>
  <si>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</si>
  <si>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</si>
  <si>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</si>
  <si>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</si>
  <si>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</si>
  <si>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</si>
  <si>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</si>
  <si>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</si>
  <si>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</si>
  <si>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</si>
  <si>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</si>
  <si>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</si>
  <si>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</si>
  <si>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</si>
  <si>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</si>
  <si>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</si>
  <si>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</si>
  <si>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</si>
  <si>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</si>
  <si>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</si>
  <si>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</si>
  <si>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</si>
  <si>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</si>
  <si>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</si>
  <si>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</si>
  <si>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</si>
  <si>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</si>
  <si>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</si>
  <si>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</si>
  <si>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</si>
  <si>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</si>
  <si>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</si>
  <si>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</si>
  <si>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</si>
  <si>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</si>
  <si>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</si>
  <si>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</si>
  <si>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</si>
  <si>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</si>
  <si>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</si>
  <si>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</si>
  <si>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</si>
  <si>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</si>
  <si>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</si>
  <si>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</si>
  <si>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</si>
  <si>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</si>
  <si>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</si>
  <si>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</si>
  <si>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</si>
  <si>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</si>
  <si>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</si>
  <si>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</si>
  <si>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</si>
  <si>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</si>
  <si>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</si>
  <si>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</si>
  <si>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</si>
  <si>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</si>
  <si>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</si>
  <si>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</si>
  <si>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</si>
  <si>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</si>
  <si>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</si>
  <si>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</si>
  <si>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</si>
  <si>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</si>
  <si>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</si>
  <si>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</si>
  <si>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</si>
  <si>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</si>
  <si>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</si>
  <si>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</si>
  <si>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</si>
  <si>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</si>
  <si>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</si>
  <si>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</si>
  <si>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</si>
  <si>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</si>
  <si>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</si>
  <si>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</si>
  <si>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</si>
  <si>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</si>
  <si>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</si>
  <si>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</si>
  <si>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</si>
  <si>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</si>
  <si>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</si>
  <si>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</si>
  <si>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</si>
  <si>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</si>
  <si>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</si>
  <si>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</si>
  <si>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</si>
  <si>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</si>
  <si>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</si>
  <si>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</si>
  <si>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</si>
  <si>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</si>
  <si>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</si>
  <si>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</si>
  <si>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</si>
  <si>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</si>
  <si>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</si>
  <si>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</si>
  <si>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</si>
  <si>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</si>
  <si>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</si>
  <si>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</si>
  <si>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</si>
  <si>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</si>
  <si>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</si>
  <si>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</si>
  <si>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</si>
  <si>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</si>
  <si>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</si>
  <si>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</si>
  <si>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</si>
  <si>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</si>
  <si>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</si>
  <si>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</si>
  <si>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</si>
  <si>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</si>
  <si>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</si>
  <si>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</si>
  <si>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</si>
  <si>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</si>
  <si>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</si>
  <si>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</si>
  <si>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</si>
  <si>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</si>
  <si>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</si>
  <si>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</si>
  <si>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</si>
  <si>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</si>
  <si>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</si>
  <si>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</si>
  <si>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</si>
  <si>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</si>
  <si>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</si>
  <si>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</si>
  <si>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</si>
  <si>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</si>
  <si>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</si>
  <si>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</si>
  <si>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</si>
  <si>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</si>
  <si>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</si>
  <si>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</si>
  <si>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</si>
  <si>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</si>
  <si>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</si>
  <si>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</si>
  <si>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</si>
  <si>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</si>
  <si>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</si>
  <si>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</si>
  <si>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</si>
  <si>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</si>
  <si>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</si>
  <si>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</si>
  <si>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</si>
  <si>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</si>
  <si>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</si>
  <si>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</si>
  <si>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</si>
  <si>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</si>
  <si>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</si>
  <si>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</si>
  <si>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</si>
  <si>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</si>
  <si>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</si>
  <si>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</si>
  <si>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</si>
  <si>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</si>
  <si>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</si>
  <si>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</si>
  <si>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</si>
  <si>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</si>
  <si>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</si>
  <si>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</si>
  <si>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</si>
  <si>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</si>
  <si>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</si>
  <si>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</si>
  <si>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</si>
  <si>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</si>
  <si>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</si>
  <si>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</si>
  <si>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</si>
  <si>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</si>
  <si>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</si>
  <si>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</si>
  <si>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</si>
  <si>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</si>
  <si>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</si>
  <si>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</si>
  <si>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</si>
  <si>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</si>
  <si>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</si>
  <si>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</si>
  <si>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</si>
  <si>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</si>
  <si>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</si>
  <si>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</si>
  <si>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</si>
  <si>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</si>
  <si>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</si>
  <si>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</si>
  <si>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</si>
  <si>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</si>
  <si>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</si>
  <si>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</si>
  <si>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</si>
  <si>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</si>
  <si>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</si>
  <si>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</si>
  <si>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</si>
  <si>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</si>
  <si>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</si>
  <si>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</si>
  <si>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</si>
  <si>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</si>
  <si>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</si>
  <si>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</si>
  <si>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</si>
  <si>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</si>
  <si>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</si>
  <si>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</si>
  <si>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</si>
  <si>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</si>
  <si>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</si>
  <si>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</si>
  <si>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</si>
  <si>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</si>
  <si>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</si>
  <si>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</si>
  <si>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</si>
  <si>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</si>
  <si>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</si>
  <si>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</si>
  <si>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</si>
  <si>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</si>
  <si>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</si>
  <si>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</si>
  <si>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</si>
  <si>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</si>
  <si>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</si>
  <si>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</si>
  <si>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</si>
  <si>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</si>
  <si>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</si>
  <si>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</si>
  <si>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</si>
  <si>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</si>
  <si>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50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</si>
  <si>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</si>
  <si>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</si>
  <si>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</si>
  <si>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</si>
  <si>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</si>
  <si>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PCM-20251112-00000096</t>
  </si>
  <si>
    <t>access issue roof door is locked and the guard doesn't answer the call</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</si>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</sst>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310.13146689815039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5.4360416666895617E-2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45973.079892824077</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45973.079892824077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45973.079892824077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45973.079892824077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45973.079892824077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45973.079892824077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45973.079892824077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45973.079892824077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45973.079892824077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45973.079892824077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45973.079892824077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45973.079892824077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45973.079892824077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45973.079892824077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45973.079892824077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45973.079892824077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45973.079892824077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45973.079892824077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45973.079892824077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45973.079892824077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45973.079892824077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45973.079892824077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45973.079892824077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45973.079892824077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45973.079892824077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45973.079892824077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45973.079892824077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45973.079892824077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45973.079892824077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45973.079892824077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45973.079892824077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45973.079892824077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45973.079892824077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45973.079892824077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45973.079892824077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45973.079892824077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45973.079892824077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45973.079892824077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45973.079892824077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45973.079892824077</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45973.079892824077</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79BFBA93-94EF-4E4C-B7FD-52612984D72A}"/>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148.08005486111506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0.29113125000003492</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39109</v>
      </c>
      <c r="B5" s="61" t="str">
        <f>IFERROR(VLOOKUP(D5,DB!A:K,11,0),"")</f>
        <v>R2</v>
      </c>
      <c r="C5" s="61">
        <v>1</v>
      </c>
      <c r="D5" s="61" t="s">
        <v>11460</v>
      </c>
      <c r="E5" s="85" t="s">
        <v>39021</v>
      </c>
      <c r="F5" s="74">
        <v>45973.052303240744</v>
      </c>
      <c r="G5" s="75">
        <f ca="1">IFERROR(NOW()-F5,"-")</f>
        <v>2.7589583332883194E-2</v>
      </c>
      <c r="H5" s="74">
        <v>45973.04619212963</v>
      </c>
      <c r="I5" s="61" t="str">
        <f>IFERROR(VLOOKUP(D5,DB!A:F,6,0),"")</f>
        <v>SCECO</v>
      </c>
      <c r="J5" s="61" t="str">
        <f>IFERROR(VLOOKUP(D5,DB!A:G,7,0),"")</f>
        <v>Vandalized</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
      </c>
      <c r="C6" s="18"/>
      <c r="D6" s="18"/>
      <c r="E6" s="103"/>
      <c r="F6" s="104"/>
      <c r="G6" s="105">
        <f t="shared" ca="1" si="1"/>
        <v>45973.079892824077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45973.079892824077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45973.079892824077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45973.079892824077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45973.079892824077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45973.079892824077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45973.079892824077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45973.079892824077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45973.079892824077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45973.079892824077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45973.079892824077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45973.079892824077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45973.079892824077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45973.079892824077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45973.079892824077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45973.079892824077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45973.079892824077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45973.079892824077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45973.079892824077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45973.079892824077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45973.079892824077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45973.079892824077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45973.079892824077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45973.079892824077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45973.079892824077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45973.079892824077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45973.079892824077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45973.079892824077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45973.079892824077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45973.079892824077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45973.079892824077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45973.079892824077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45973.079892824077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45973.079892824077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45973.079892824077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45973.079892824077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45973.079892824077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45973.079892824077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45973.079892824077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45973.079892824077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45973.079892824077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45973.079892824077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45973.079892824077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45973.079892824077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45973.079892824077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45973.079892824077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45973.079892824077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45973.079892824077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45973.079892824077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45973.079892824077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45973.079892824077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45973.079892824077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45973.079892824077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45973.079892824077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45973.079892824077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45973.079892824077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45973.079892824077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45973.079892824077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45973.079892824077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45973.079892824077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45973.079892824077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45973.079892824077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45973.079892824077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45973.079892824077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45973.079892824077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45973.079892824077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45973.079892824077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45973.079892824077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45973.079892824077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45973.079892824077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45973.079892824077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45973.079892824077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45973.079892824077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45973.079892824077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45973.079892824077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45973.079892824077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45973.079892824077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45973.079892824077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45973.079892824077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45973.079892824077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45973.079892824077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45973.079892824077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45973.079892824077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45973.079892824077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45973.079892824077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45973.079892824077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45973.079892824077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45973.079892824077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45973.079892824077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45973.079892824077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45973.079892824077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45973.079892824077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45973.079892824077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45973.079892824077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45973.079892824077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45973.079892824077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45973.079892824077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45973.079892824077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45973.079892824077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45973.079892824077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45973.079892824077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45973.079892824077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45973.079892824077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45973.079892824077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45973.079892824077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45973.079892824077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45973.079892824077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45973.079892824077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45973.079892824077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45973.079892824077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45973.079892824077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45973.079892824077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45973.079892824077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45973.079892824077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45973.079892824077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45973.079892824077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45973.079892824077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45973.079892824077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45973.079892824077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45973.079892824077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45973.079892824077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45973.079892824077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45973.079892824077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45973.079892824077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45973.079892824077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45973.079892824077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45973.079892824077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45973.079892824077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45973.079892824077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45973.079892824077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45973.079892824077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45973.079892824077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45973.079892824077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45973.079892824077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45973.079892824077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45973.079892824077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45973.079892824077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45973.079892824077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45973.079892824077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45973.079892824077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45973.079892824077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45973.079892824077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45973.079892824077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45973.079892824077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45973.079892824077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45973.079892824077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45973.079892824077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45973.079892824077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45973.079892824077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45973.079892824077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45973.079892824077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45973.079892824077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45973.079892824077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45973.079892824077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45973.079892824077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45973.079892824077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45973.079892824077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45973.079892824077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45973.079892824077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45973.079892824077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45973.079892824077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45973.079892824077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45973.079892824077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45973.079892824077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45973.079892824077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45973.079892824077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45973.079892824077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45973.079892824077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45973.079892824077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45973.079892824077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45973.079892824077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45973.079892824077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45973.079892824077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45973.079892824077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45973.079892824077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45973.079892824077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45973.079892824077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45973.079892824077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45973.079892824077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45973.079892824077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45973.079892824077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45973.079892824077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45973.079892824077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45973.079892824077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45973.079892824077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45973.079892824077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45973.079892824077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45973.079892824077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45973.079892824077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45973.079892824077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45973.079892824077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45973.079892824077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45973.079892824077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45973.079892824077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45973.079892824077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45973.079892824077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45973.079892824077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45973.079892824077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45973.079892824077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45973.079892824077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45973.079892824077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45973.079892824077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45973.079892824077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45973.079892824077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45973.079892824077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45973.079892824077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45973.079892824077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45973.079892824077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45973.079892824077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45973.079892824077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45973.079892824077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45973.079892824077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45973.079892824077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45973.079892824077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45973.079892824077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45973.079892824077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45973.079892824077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45973.079892824077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45973.079892824077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45973.079892824077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45973.079892824077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45973.079892824077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45973.079892824077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45973.079892824077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45973.079892824077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45973.079892824077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45973.079892824077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45973.079892824077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45973.079892824077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45973.079892824077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45973.079892824077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45973.079892824077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45973.079892824077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45973.079892824077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45973.079892824077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45973.079892824077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45973.079892824077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45973.079892824077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45973.079892824077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45973.079892824077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45973.079892824077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45973.079892824077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45973.079892824077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45973.079892824077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45973.079892824077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45973.079892824077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45973.079892824077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45973.079892824077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45973.079892824077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45973.079892824077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45973.079892824077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45973.079892824077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45973.079892824077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45973.079892824077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45973.079892824077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45973.079892824077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45973.079892824077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45973.079892824077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45973.079892824077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45973.079892824077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45973.079892824077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45973.079892824077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45973.079892824077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45973.079892824077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45973.079892824077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45973.079892824077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45973.079892824077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45973.079892824077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45973.079892824077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45973.079892824077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45973.079892824077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45973.079892824077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45973.079892824077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45973.079892824077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45973.079892824077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45973.079892824077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45973.079892824077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45973.079892824077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45973.079892824077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45973.079892824077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45973.079892824077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45973.079892824077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45973.079892824077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45973.079892824077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45973.079892824077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45973.079892824077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45973.079892824077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45973.079892824077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45973.079892824077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45973.079892824077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45973.079892824077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45973.079892824077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45973.079892824077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45973.079892824077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45973.079892824077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45973.079892824077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45973.079892824077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45973.079892824077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45973.079892824077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45973.079892824077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45973.079892824077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45973.079892824077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45973.079892824077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45973.079892824077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45973.079892824077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45973.079892824077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45973.079892824077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45973.079892824077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45973.079892824077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45973.079892824077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45973.079892824077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45973.079892824077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45973.079892824077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45973.079892824077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45973.079892824077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45973.079892824077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45973.079892824077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45973.079892824077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45973.079892824077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45973.079892824077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45973.079892824077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45973.079892824077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45973.079892824077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45973.079892824077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45973.079892824077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45973.079892824077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45973.079892824077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45973.079892824077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45973.079892824077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45973.079892824077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45973.079892824077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45973.079892824077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45973.079892824077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45973.079892824077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45973.079892824077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45973.079892824077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45973.079892824077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45973.079892824077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45973.079892824077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45973.079892824077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45973.079892824077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45973.079892824077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45973.079892824077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45973.079892824077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45973.079892824077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45973.079892824077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45973.079892824077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45973.079892824077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45973.079892824077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45973.079892824077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45973.079892824077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45973.079892824077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45973.079892824077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45973.079892824077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45973.079892824077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45973.079892824077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45973.079892824077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45973.079892824077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45973.079892824077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45973.079892824077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45973.079892824077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45973.079892824077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45973.079892824077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45973.079892824077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45973.079892824077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45973.079892824077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45973.079892824077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45973.079892824077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45973.079892824077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45973.079892824077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45973.079892824077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45973.079892824077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45973.079892824077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45973.079892824077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45973.079892824077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45973.079892824077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45973.079892824077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45973.079892824077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45973.079892824077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45973.079892824077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45973.079892824077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45973.079892824077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45973.079892824077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45973.079892824077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45973.079892824077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45973.079892824077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45973.079892824077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45973.079892824077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45973.079892824077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45973.079892824077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45973.079892824077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45973.079892824077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45973.079892824077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45973.079892824077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45973.079892824077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45973.079892824077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45973.079892824077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45973.079892824077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45973.079892824077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45973.079892824077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45973.079892824077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45973.079892824077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45973.079892824077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45973.079892824077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45973.079892824077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45973.079892824077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45973.079892824077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45973.079892824077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45973.079892824077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45973.079892824077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45973.079892824077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45973.079892824077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45973.079892824077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45973.079892824077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45973.079892824077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45973.079892824077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45973.079892824077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45973.079892824077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45973.079892824077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45973.079892824077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45973.079892824077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45973.079892824077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45973.079892824077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45973.079892824077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45973.079892824077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45973.079892824077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45973.079892824077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45973.079892824077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45973.079892824077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45973.079892824077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45973.079892824077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45973.079892824077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45973.079892824077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45973.079892824077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45973.079892824077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45973.079892824077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45973.079892824077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45973.079892824077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45973.079892824077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45973.079892824077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45973.079892824077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45973.079892824077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45973.079892824077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45973.079892824077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45973.079892824077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45973.079892824077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45973.079892824077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45973.079892824077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45973.079892824077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45973.079892824077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45973.079892824077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45973.079892824077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45973.079892824077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45973.079892824077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45973.079892824077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45973.079892824077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45973.079892824077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45973.079892824077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45973.079892824077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45973.079892824077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45973.079892824077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45973.079892824077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45973.079892824077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45973.079892824077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45973.079892824077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45973.079892824077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45973.079892824077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45973.079892824077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45973.079892824077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45973.079892824077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45973.079892824077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45973.079892824077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45973.079892824077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45973.079892824077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45973.079892824077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45973.079892824077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45973.079892824077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45973.079892824077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45973.079892824077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45973.079892824077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45973.079892824077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45973.079892824077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45973.079892824077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45973.079892824077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45973.079892824077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45973.079892824077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45973.079892824077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45973.079892824077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45973.079892824077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45973.079892824077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45973.079892824077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45973.079892824077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45973.079892824077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45973.079892824077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45973.079892824077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45973.079892824077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45973.079892824077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45973.079892824077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45973.079892824077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45973.079892824077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45973.079892824077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45973.079892824077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45973.079892824077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45973.079892824077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45973.079892824077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45973.079892824077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45973.079892824077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45973.079892824077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45973.079892824077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45973.079892824077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45973.079892824077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45973.079892824077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45973.079892824077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45973.079892824077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45973.079892824077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45973.079892824077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45973.079892824077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45973.079892824077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45973.079892824077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45973.079892824077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45973.079892824077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45973.079892824077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45973.079892824077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45973.079892824077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45973.079892824077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45973.079892824077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45973.079892824077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45973.079892824077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45973.079892824077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45973.079892824077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45973.079892824077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45973.079892824077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45973.079892824077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45973.079892824077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45973.079892824077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45973.079892824077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45973.079892824077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45973.079892824077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45973.079892824077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45973.079892824077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45973.079892824077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45973.079892824077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45973.079892824077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45973.079892824077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45973.079892824077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45973.079892824077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45973.079892824077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45973.079892824077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45973.079892824077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45973.079892824077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45973.079892824077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45973.079892824077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45973.079892824077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45973.079892824077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45973.079892824077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45973.079892824077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45973.079892824077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45973.079892824077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45973.079892824077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45973.079892824077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45973.079892824077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45973.079892824077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45973.079892824077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45973.079892824077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45973.079892824077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45973.079892824077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45973.079892824077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45973.079892824077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45973.079892824077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45973.079892824077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45973.079892824077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45973.079892824077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45973.079892824077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45973.079892824077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45973.079892824077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45973.079892824077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45973.079892824077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45973.079892824077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45973.079892824077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45973.079892824077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45973.079892824077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45973.079892824077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45973.079892824077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45973.079892824077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45973.079892824077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45973.079892824077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45973.079892824077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45973.079892824077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45973.079892824077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45973.079892824077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45973.079892824077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45973.079892824077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45973.079892824077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45973.079892824077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45973.079892824077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45973.079892824077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45973.079892824077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45973.079892824077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45973.079892824077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45973.079892824077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45973.079892824077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45973.079892824077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45973.079892824077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45973.079892824077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45973.079892824077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45973.079892824077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45973.079892824077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45973.079892824077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45973.079892824077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45973.079892824077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45973.079892824077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45973.079892824077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45973.079892824077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45973.079892824077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45973.079892824077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45973.079892824077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45973.079892824077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45973.079892824077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45973.079892824077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45973.079892824077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45973.079892824077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45973.079892824077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45973.079892824077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45973.079892824077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45973.079892824077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45973.079892824077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45973.079892824077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45973.079892824077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45973.079892824077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45973.079892824077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45973.079892824077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45973.079892824077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45973.079892824077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45973.079892824077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45973.079892824077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45973.079892824077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45973.079892824077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45973.079892824077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45973.079892824077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45973.079892824077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45973.079892824077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45973.079892824077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45973.079892824077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45973.079892824077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45973.079892824077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45973.079892824077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45973.079892824077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45973.079892824077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45973.079892824077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45973.079892824077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45973.079892824077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45973.079892824077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45973.079892824077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45973.079892824077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45973.079892824077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45973.079892824077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45973.079892824077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45973.079892824077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45973.079892824077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45973.079892824077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45973.079892824077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45973.079892824077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45973.079892824077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45973.079892824077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45973.079892824077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45973.079892824077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45973.079892824077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45973.079892824077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45973.079892824077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45973.079892824077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45973.079892824077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45973.079892824077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45973.079892824077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45973.079892824077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45973.079892824077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45973.079892824077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45973.079892824077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45973.079892824077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45973.079892824077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45973.079892824077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45973.079892824077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45973.079892824077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45973.079892824077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45973.079892824077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45973.079892824077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45973.079892824077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45973.079892824077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45973.079892824077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45973.079892824077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45973.079892824077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45973.079892824077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45973.079892824077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45973.079892824077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45973.079892824077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45973.079892824077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45973.079892824077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45973.079892824077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45973.079892824077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45973.079892824077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45973.079892824077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45973.079892824077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45973.079892824077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45973.079892824077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45973.079892824077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45973.079892824077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45973.079892824077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45973.079892824077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45973.079892824077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45973.079892824077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45973.079892824077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45973.079892824077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45973.079892824077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45973.079892824077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45973.079892824077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45973.079892824077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45973.079892824077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45973.079892824077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45973.079892824077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45973.079892824077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45973.079892824077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45973.079892824077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45973.079892824077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45973.079892824077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45973.079892824077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45973.079892824077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45973.079892824077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45973.079892824077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45973.079892824077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45973.079892824077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45973.079892824077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45973.079892824077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45973.079892824077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45973.079892824077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45973.079892824077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45973.079892824077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45973.079892824077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45973.079892824077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45973.079892824077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45973.079892824077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45973.079892824077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45973.079892824077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45973.079892824077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45973.079892824077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45973.079892824077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45973.079892824077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45973.079892824077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45973.079892824077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45973.079892824077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45973.079892824077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45973.079892824077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45973.079892824077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45973.079892824077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45973.079892824077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45973.079892824077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45973.079892824077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45973.079892824077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45973.079892824077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45973.079892824077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45973.079892824077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45973.079892824077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45973.079892824077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45973.079892824077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45973.079892824077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45973.079892824077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45973.079892824077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45973.079892824077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45973.079892824077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45973.079892824077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45973.079892824077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45973.079892824077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45973.079892824077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45973.079892824077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45973.079892824077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45973.079892824077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45973.079892824077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45973.079892824077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45973.079892824077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45973.079892824077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45973.079892824077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45973.079892824077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45973.079892824077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45973.079892824077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45973.079892824077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45973.079892824077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45973.079892824077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45973.079892824077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45973.079892824077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45973.079892824077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45973.079892824077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45973.079892824077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45973.079892824077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45973.079892824077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45973.079892824077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45973.079892824077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45973.079892824077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45973.079892824077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45973.079892824077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45973.079892824077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45973.079892824077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45973.079892824077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45973.079892824077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45973.079892824077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45973.079892824077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45973.079892824077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45973.079892824077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45973.079892824077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45973.079892824077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45973.079892824077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45973.079892824077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45973.079892824077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45973.079892824077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45973.079892824077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45973.079892824077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45973.079892824077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45973.079892824077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45973.079892824077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45973.079892824077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45973.079892824077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45973.079892824077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45973.079892824077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45973.079892824077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45973.079892824077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45973.079892824077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45973.079892824077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45973.079892824077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45973.079892824077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45973.079892824077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45973.079892824077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45973.079892824077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45973.079892824077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45973.079892824077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45973.079892824077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45973.079892824077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45973.079892824077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45973.079892824077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45973.079892824077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45973.079892824077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45973.079892824077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45973.079892824077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45973.079892824077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45973.079892824077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45973.079892824077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45973.079892824077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45973.079892824077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45973.079892824077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45973.079892824077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45973.079892824077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45973.079892824077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45973.079892824077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45973.079892824077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45973.079892824077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45973.079892824077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45973.079892824077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45973.079892824077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45973.079892824077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45973.079892824077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45973.079892824077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45973.079892824077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45973.079892824077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45973.079892824077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45973.079892824077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45973.079892824077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45973.079892824077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45973.079892824077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45973.079892824077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45973.079892824077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45973.079892824077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45973.079892824077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45973.079892824077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45973.079892824077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45973.079892824077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45973.079892824077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45973.079892824077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45973.079892824077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45973.079892824077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45973.079892824077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45973.079892824077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45973.079892824077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45973.079892824077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45973.079892824077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45973.079892824077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45973.079892824077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45973.079892824077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45973.079892824077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45973.079892824077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45973.079892824077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45973.079892824077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45973.079892824077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45973.079892824077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45973.079892824077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45973.079892824077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45973.079892824077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45973.079892824077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45973.079892824077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45973.079892824077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45973.079892824077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45973.079892824077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45973.079892824077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45973.079892824077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45973.079892824077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45973.079892824077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45973.079892824077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45973.079892824077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45973.079892824077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45973.079892824077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45973.079892824077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45973.079892824077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45973.079892824077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45973.079892824077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45973.079892824077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45973.079892824077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45973.079892824077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45973.079892824077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45973.079892824077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45973.079892824077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45973.079892824077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45973.079892824077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45973.079892824077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45973.079892824077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45973.079892824077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45973.079892824077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45973.079892824077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45973.079892824077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45973.079892824077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45973.079892824077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45973.079892824077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45973.079892824077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45973.079892824077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45973.079892824077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45973.079892824077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45973.079892824077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45973.079892824077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45973.079892824077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45973.079892824077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45973.079892824077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45973.079892824077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45973.079892824077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45973.079892824077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45973.079892824077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45973.079892824077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45973.079892824077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45973.079892824077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45973.079892824077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45973.079892824077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45973.079892824077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45973.079892824077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45973.079892824077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45973.079892824077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45973.079892824077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45973.079892824077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45973.079892824077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45973.079892824077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45973.079892824077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45973.079892824077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45973.079892824077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45973.079892824077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45973.079892824077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45973.079892824077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45973.079892824077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45973.079892824077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45973.079892824077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45973.079892824077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45973.079892824077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45973.079892824077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45973.079892824077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45973.079892824077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45973.079892824077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45973.079892824077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45973.079892824077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45973.079892824077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45973.079892824077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45973.079892824077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45973.079892824077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45973.079892824077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45973.079892824077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45973.079892824077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45973.079892824077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45973.079892824077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45973.079892824077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45973.079892824077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45973.079892824077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45973.079892824077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45973.079892824077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45973.079892824077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45973.079892824077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45973.079892824077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45973.079892824077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45973.079892824077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45973.079892824077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45973.079892824077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45973.079892824077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45973.079892824077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45973.079892824077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45973.079892824077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45973.079892824077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45973.079892824077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45973.079892824077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45973.079892824077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45973.079892824077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45973.079892824077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45973.079892824077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45973.079892824077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45973.079892824077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45973.079892824077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45973.079892824077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45973.079892824077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45973.079892824077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45973.079892824077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45973.079892824077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45973.079892824077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45973.079892824077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45973.079892824077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45973.079892824077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45973.079892824077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45973.079892824077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45973.079892824077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45973.079892824077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45973.079892824077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45973.079892824077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45973.079892824077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45973.079892824077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45973.079892824077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45973.079892824077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45973.079892824077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45973.079892824077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45973.079892824077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45973.079892824077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45973.079892824077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45973.079892824077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45973.079892824077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45973.079892824077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45973.079892824077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45973.079892824077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45973.079892824077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45973.079892824077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45973.079892824077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45973.079892824077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45973.079892824077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45973.079892824077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45973.079892824077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45973.079892824077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45973.079892824077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45973.079892824077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45973.079892824077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45973.079892824077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45973.079892824077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45973.079892824077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45973.079892824077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45973.079892824077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45973.079892824077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45973.079892824077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45973.079892824077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45973.079892824077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45973.079892824077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45973.079892824077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45973.079892824077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45973.079892824077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45973.079892824077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45973.079892824077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45973.079892824077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45973.079892824077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45973.079892824077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45973.079892824077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45973.079892824077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269.59917523148033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39114</v>
      </c>
      <c r="E3" s="95" t="s">
        <v>39021</v>
      </c>
      <c r="F3" s="96"/>
      <c r="G3" s="97">
        <f ca="1">IFERROR(NOW()-F3,"")</f>
        <v>45973.079892824077</v>
      </c>
      <c r="H3" s="96">
        <v>45973.011620370373</v>
      </c>
      <c r="I3" s="135" t="str">
        <f>IFERROR(VLOOKUP(D3,DB!A:F,6,0),"")</f>
        <v>Generator-SG</v>
      </c>
      <c r="J3" s="135">
        <f>IFERROR(VLOOKUP(D3,DB!A:G,7,0),"")</f>
        <v>0</v>
      </c>
      <c r="K3" s="98" t="s">
        <v>39115</v>
      </c>
      <c r="L3" s="92" t="str">
        <f>IFERROR(VLOOKUP(D3,DB!A:I,9,0),"")</f>
        <v>Latis</v>
      </c>
    </row>
    <row r="4" spans="1:16" ht="15" customHeight="1">
      <c r="A4" s="135" t="s">
        <v>39116</v>
      </c>
      <c r="B4" s="135" t="str">
        <f>IFERROR(VLOOKUP(D4,DB!A:K,11,0),"")</f>
        <v>R4</v>
      </c>
      <c r="C4" s="94">
        <v>1</v>
      </c>
      <c r="D4" s="92" t="s">
        <v>37457</v>
      </c>
      <c r="E4" s="95" t="s">
        <v>39021</v>
      </c>
      <c r="F4" s="96">
        <v>45973.067361111112</v>
      </c>
      <c r="G4" s="97">
        <f ca="1">IFERROR(NOW()-F4,"")</f>
        <v>1.2531712964118924E-2</v>
      </c>
      <c r="H4" s="96">
        <v>45973.066620370373</v>
      </c>
      <c r="I4" s="135" t="str">
        <f>IFERROR(VLOOKUP(D4,DB!A:F,6,0),"")</f>
        <v>SCECO</v>
      </c>
      <c r="J4" s="135" t="str">
        <f>IFERROR(VLOOKUP(D4,DB!A:G,7,0),"")</f>
        <v>Dead</v>
      </c>
      <c r="K4" s="98" t="s">
        <v>39117</v>
      </c>
      <c r="L4" s="92" t="str">
        <f>IFERROR(VLOOKUP(D4,DB!A:I,9,0),"")</f>
        <v>Latis</v>
      </c>
    </row>
    <row r="5" spans="1:16" ht="15" customHeight="1">
      <c r="A5" s="135"/>
      <c r="B5" s="135" t="str">
        <f>IFERROR(VLOOKUP(D5,DB!A:K,11,0),"")</f>
        <v/>
      </c>
      <c r="C5" s="94"/>
      <c r="D5" s="92"/>
      <c r="E5" s="95"/>
      <c r="F5" s="96"/>
      <c r="G5" s="97">
        <f ca="1">IFERROR(NOW()-F5,"")</f>
        <v>45973.079892824077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45973.079892824077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45973.079892824077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45973.079892824077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45973.079892824077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45973.079892824077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45973.079892824077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45973.079892824077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45973.079892824077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45973.079892824077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45973.079892824077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45973.079892824077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45973.079892824077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45973.079892824077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45973.079892824077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45973.079892824077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45973.079892824077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45973.079892824077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45973.079892824077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45973.079892824077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45973.079892824077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45973.079892824077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45973.079892824077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45973.079892824077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45973.079892824077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45973.079892824077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45973.079892824077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45973.079892824077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45973.079892824077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45973.079892824077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45973.079892824077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45973.079892824077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45973.079892824077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45973.079892824077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45973.079892824077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45973.079892824077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45973.079892824077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45973.079892824077</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45973.079892824077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45973.079892824077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45973.079892824077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45973.079892824077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45973.079892824077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45973.079892824077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45973.079892824077</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81.247832638888212</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46.891015509259887</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30" ca="1" si="1">IFERROR(NOW()-F4,"")</f>
        <v>24.418781712964119</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37372</v>
      </c>
      <c r="E6" s="124" t="s">
        <v>39021</v>
      </c>
      <c r="F6" s="125">
        <v>45972.737916666665</v>
      </c>
      <c r="G6" s="126">
        <f t="shared" ca="1" si="1"/>
        <v>0.34197615741140908</v>
      </c>
      <c r="H6" s="125">
        <v>45972.721944444442</v>
      </c>
      <c r="I6" s="124" t="str">
        <f>IFERROR(VLOOKUP(D6,DB!A:F,6,0),"")</f>
        <v>Generator-SG</v>
      </c>
      <c r="J6" s="124" t="str">
        <f>IFERROR(VLOOKUP(D6,DB!A:G,7,0),"")</f>
        <v>Vandalized</v>
      </c>
      <c r="K6" s="124" t="s">
        <v>39127</v>
      </c>
      <c r="L6" s="124" t="str">
        <f>IFERROR(VLOOKUP(D6,DB!A:I,9,0),"")</f>
        <v>Latis</v>
      </c>
    </row>
    <row r="7" spans="1:13">
      <c r="A7" s="124"/>
      <c r="B7" s="124" t="str">
        <f>IFERROR(VLOOKUP(D7,DB!A:K,11,0),"")</f>
        <v/>
      </c>
      <c r="C7" s="124"/>
      <c r="D7" s="124"/>
      <c r="E7" s="124"/>
      <c r="F7" s="125"/>
      <c r="G7" s="126">
        <f t="shared" ca="1" si="1"/>
        <v>45973.079892824077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45973.079892824077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45973.079892824077</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45973.079892824077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45973.079892824077</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45973.079892824077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45973.079892824077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45973.079892824077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45973.079892824077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45973.079892824077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45973.079892824077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45973.079892824077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45973.079892824077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45973.079892824077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45973.079892824077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45973.079892824077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45973.079892824077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45973.079892824077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45973.079892824077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45973.079892824077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45973.079892824077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45973.079892824077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45973.079892824077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45973.079892824077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45973.079892824077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45973.079892824077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45973.079892824077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45973.079892824077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45973.079892824077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45973.079892824077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45973.079892824077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45973.079892824077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45973.079892824077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45973.079892824077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45973.079892824077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45973.079892824077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45973.079892824077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45973.079892824077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45973.079892824077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45973.079892824077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45973.079892824077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45973.079892824077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45973.079892824077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45973.079892824077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45973.079892824077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45973.079892824077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45973.079892824077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45973.079892824077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45973.079892824077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45973.079892824077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45973.079892824077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45973.079892824077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45973.079892824077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45973.079892824077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45973.079892824077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45973.079892824077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45973.079892824077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45973.079892824077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45973.079892824077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45973.079892824077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45973.079892824077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45973.079892824077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45973.079892824077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45973.079892824077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45973.079892824077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45973.079892824077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45973.079892824077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45973.079892824077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45973.079892824077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45973.079892824077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45973.079892824077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45973.079892824077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45973.079892824077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45973.079892824077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45973.079892824077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45973.079892824077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45973.079892824077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45973.079892824077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45973.079892824077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45973.079892824077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45973.079892824077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45973.079892824077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45973.079892824077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45973.079892824077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45973.079892824077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45973.079892824077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45973.079892824077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45973.079892824077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45973.079892824077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45973.079892824077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45973.079892824077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45973.079892824077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45973.079892824077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45973.079892824077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45973.079892824077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45973.079892824077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45973.079892824077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45973.079892824077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45973.079892824077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45973.079892824077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45973.079892824077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45973.079892824077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45973.079892824077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45973.079892824077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45973.079892824077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45973.079892824077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45973.079892824077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45973.079892824077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45973.079892824077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45973.079892824077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45973.079892824077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45973.079892824077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45973.079892824077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45973.079892824077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45973.079892824077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45973.079892824077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45973.079892824077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45973.079892824077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45973.079892824077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45973.079892824077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45973.079892824077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45973.079892824077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45973.079892824077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45973.079892824077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45973.079892824077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45973.079892824077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45973.079892824077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45973.079892824077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45973.079892824077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45973.079892824077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45973.079892824077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45973.079892824077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45973.079892824077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45973.079892824077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45973.079892824077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45973.079892824077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45973.079892824077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45973.079892824077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45973.079892824077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45973.079892824077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45973.079892824077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45973.079892824077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45973.079892824077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45973.079892824077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45973.079892824077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45973.079892824077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45973.079892824077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45973.079892824077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45973.079892824077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45973.079892824077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45973.079892824077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45973.079892824077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45973.079892824077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45973.079892824077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45973.079892824077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45973.079892824077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45973.079892824077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45973.079892824077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45973.079892824077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45973.079892824077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45973.079892824077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45973.079892824077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45973.079892824077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45973.079892824077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45973.079892824077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45973.079892824077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45973.079892824077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45973.079892824077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45973.079892824077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45973.079892824077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45973.079892824077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45973.079892824077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45973.079892824077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45973.079892824077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45973.079892824077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45973.079892824077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45973.079892824077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45973.079892824077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45973.079892824077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45973.079892824077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45973.079892824077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45973.079892824077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45973.079892824077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45973.079892824077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45973.079892824077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45973.079892824077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45973.079892824077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45973.079892824077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45973.079892824077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45973.079892824077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45973.079892824077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45973.079892824077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45973.079892824077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45973.079892824077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45973.079892824077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45973.079892824077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45973.079892824077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45973.079892824077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45973.079892824077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45973.079892824077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45973.079892824077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45973.079892824077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45973.079892824077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45973.079892824077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45973.079892824077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45973.079892824077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45973.079892824077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45973.079892824077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45973.079892824077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45973.079892824077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45973.079892824077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45973.079892824077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45973.079892824077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45973.079892824077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45973.079892824077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45973.079892824077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45973.079892824077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45973.079892824077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45973.079892824077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45973.079892824077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45973.079892824077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45973.079892824077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45973.079892824077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45973.079892824077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45973.079892824077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45973.079892824077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45973.079892824077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45973.079892824077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45973.079892824077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45973.079892824077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45973.079892824077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45973.079892824077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45973.079892824077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45973.079892824077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45973.079892824077</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37249</v>
      </c>
      <c r="E2" s="124" t="s">
        <v>39021</v>
      </c>
      <c r="F2" s="143">
        <v>45972.832800925928</v>
      </c>
      <c r="G2" s="105">
        <f t="shared" ref="G2:G64" ca="1" si="0">IFERROR(NOW()-F2,"-")</f>
        <v>0.24709189814893762</v>
      </c>
      <c r="H2" s="143">
        <v>45972.827187499999</v>
      </c>
      <c r="I2" s="141" t="str">
        <f>IFERROR(VLOOKUP(D2,DB!A:F,6,0),"")</f>
        <v>Generator-SG</v>
      </c>
      <c r="J2" s="141" t="str">
        <f>IFERROR(VLOOKUP(D2,DB!A:G,7,0),"")</f>
        <v>Vandalized</v>
      </c>
      <c r="K2" s="144" t="s">
        <v>39129</v>
      </c>
      <c r="L2" s="145" t="str">
        <f>IFERROR(VLOOKUP(D2,DB!A:I,9,0),"")</f>
        <v>Latis</v>
      </c>
    </row>
    <row r="3" spans="1:16382" ht="31.5" customHeight="1">
      <c r="A3" s="140"/>
      <c r="B3" s="141" t="str">
        <f>IFERROR(VLOOKUP(D3,DB!A:K,11,0),"")</f>
        <v/>
      </c>
      <c r="C3" s="142"/>
      <c r="D3" s="141"/>
      <c r="E3" s="124"/>
      <c r="F3" s="143"/>
      <c r="G3" s="105">
        <f t="shared" ca="1" si="0"/>
        <v>45973.079892824077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45973.079892824077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45973.079892824077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45973.079892824077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45973.079892824077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45973.079892824077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45973.079892824077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45973.079892824077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45973.079892824077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45973.079892824077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45973.079892824077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45973.079892824077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45973.079892824077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45973.079892824077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45973.079892824077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45973.079892824077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45973.079892824077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45973.079892824077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45973.079892824077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45973.079892824077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45973.079892824077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45973.079892824077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45973.079892824077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45973.079892824077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45973.079892824077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45973.079892824077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45973.079892824077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45973.079892824077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45973.079892824077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45973.079892824077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45973.079892824077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45973.079892824077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45973.079892824077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45973.079892824077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45973.079892824077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45973.079892824077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45973.079892824077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45973.079892824077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45973.079892824077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45973.079892824077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45973.079892824077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45973.079892824077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45973.079892824077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45973.079892824077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45973.079892824077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45973.079892824077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45973.079892824077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45973.079892824077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45973.079892824077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45973.079892824077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45973.079892824077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45973.079892824077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45973.079892824077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45973.079892824077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45973.079892824077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45973.079892824077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45973.079892824077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45973.079892824077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45973.079892824077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45973.079892824077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45973.079892824077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45973.079892824077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45973.079892824077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45973.079892824077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45973.079892824077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45973.079892824077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45973.079892824077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45973.079892824077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45973.079892824077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45973.079892824077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45973.079892824077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45973.079892824077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45973.079892824077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45973.079892824077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45973.079892824077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45973.079892824077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45973.079892824077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45973.079892824077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45973.079892824077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45973.079892824077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45973.079892824077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45973.079892824077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45973.079892824077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45973.079892824077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45973.079892824077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45973.079892824077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45973.079892824077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45973.079892824077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45973.079892824077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45973.079892824077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45973.079892824077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45973.079892824077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45973.079892824077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45973.079892824077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45973.079892824077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45973.079892824077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45973.079892824077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45973.079892824077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45973.079892824077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45973.079892824077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45973.079892824077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45973.079892824077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45973.079892824077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45973.079892824077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45973.079892824077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45973.079892824077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45973.079892824077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45973.079892824077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45973.079892824077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45973.079892824077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45973.079892824077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45973.079892824077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45973.079892824077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45973.079892824077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45973.079892824077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45973.079892824077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45973.079892824077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45973.079892824077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45973.079892824077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45973.079892824077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45973.079892824077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45973.079892824077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45973.079892824077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45973.079892824077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45973.079892824077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45973.079892824077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45973.079892824077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45973.079892824077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45973.079892824077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45973.079892824077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45973.079892824077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45973.079892824077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45973.079892824077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45973.079892824077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45973.079892824077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45973.079892824077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45973.079892824077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45973.079892824077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45973.079892824077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45973.079892824077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45973.079892824077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45973.079892824077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45973.079892824077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45973.079892824077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45973.079892824077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45973.079892824077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45973.079892824077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45973.079892824077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45973.079892824077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45973.079892824077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45973.079892824077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45973.079892824077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45973.079892824077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45973.079892824077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45973.079892824077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45973.079892824077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45973.079892824077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45973.079892824077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45973.079892824077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45973.079892824077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2025-11-11T22:57:03Z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